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5480" windowHeight="4320" tabRatio="860" activeTab="0"/>
  </bookViews>
  <sheets>
    <sheet name="BP RAW ALL" sheetId="1" r:id="rId1"/>
    <sheet name="BP EQIP ALL" sheetId="2" r:id="rId2"/>
    <sheet name="Нар. жим" sheetId="3" r:id="rId3"/>
    <sheet name="Русский жим" sheetId="4" r:id="rId4"/>
    <sheet name="DL ALL" sheetId="5" r:id="rId5"/>
    <sheet name="PL ALL" sheetId="6" r:id="rId6"/>
    <sheet name="пауэрспорт" sheetId="7" r:id="rId7"/>
  </sheets>
  <definedNames>
    <definedName name="teen_0___13">#REF!</definedName>
  </definedNames>
  <calcPr fullCalcOnLoad="1" refMode="R1C1"/>
</workbook>
</file>

<file path=xl/sharedStrings.xml><?xml version="1.0" encoding="utf-8"?>
<sst xmlns="http://schemas.openxmlformats.org/spreadsheetml/2006/main" count="1241" uniqueCount="213">
  <si>
    <t>муж.</t>
  </si>
  <si>
    <t>жен.</t>
  </si>
  <si>
    <t>Кубок Западной сибири по силовым видам спорта "Кубок Дружбы", 10.11.2018, г. Томск</t>
  </si>
  <si>
    <t>teen 14 - 16</t>
  </si>
  <si>
    <t>teen 17 - 19</t>
  </si>
  <si>
    <t>masters 40-49</t>
  </si>
  <si>
    <t>masters 50-59</t>
  </si>
  <si>
    <t>masters 60-69</t>
  </si>
  <si>
    <t>Жим штанги стоя</t>
  </si>
  <si>
    <t>Подъем на бицепс</t>
  </si>
  <si>
    <t>Народный жим мужчины до 85кг</t>
  </si>
  <si>
    <t>Народный жим мужчины свыше 85кг</t>
  </si>
  <si>
    <t>Русский жим муж. 55кг</t>
  </si>
  <si>
    <t>Русский жим муж. 75кг</t>
  </si>
  <si>
    <t>Пауэрспорт(двоеборье)</t>
  </si>
  <si>
    <t>Город</t>
  </si>
  <si>
    <t>Стойки</t>
  </si>
  <si>
    <t>Возраст</t>
  </si>
  <si>
    <t>Кемерово</t>
  </si>
  <si>
    <t>Швартц/Малоне</t>
  </si>
  <si>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</si>
  <si>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</si>
  <si>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</si>
  <si>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</si>
  <si>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</si>
  <si>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</si>
  <si>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</si>
  <si>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</si>
  <si>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</si>
  <si>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</si>
  <si>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</si>
  <si>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</si>
  <si>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</si>
  <si>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</si>
  <si>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</si>
  <si>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</si>
  <si>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</si>
  <si>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</si>
  <si>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</si>
  <si>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open</t>
  </si>
  <si>
    <t>Команда</t>
  </si>
  <si>
    <t xml:space="preserve"> </t>
  </si>
  <si>
    <t>ДК</t>
  </si>
  <si>
    <t>Дивизион</t>
  </si>
  <si>
    <t>PRO</t>
  </si>
  <si>
    <t>EQUIP</t>
  </si>
  <si>
    <t>RAW</t>
  </si>
  <si>
    <t>Тренер</t>
  </si>
  <si>
    <t>AMT</t>
  </si>
  <si>
    <t>140+</t>
  </si>
  <si>
    <t>Алтайский край</t>
  </si>
  <si>
    <t>ЖИМ ЛЁЖА</t>
  </si>
  <si>
    <t>Тоннаж</t>
  </si>
  <si>
    <t>junior</t>
  </si>
  <si>
    <t>Становая тяга</t>
  </si>
  <si>
    <t>Троеборье</t>
  </si>
  <si>
    <t>SLP</t>
  </si>
  <si>
    <t>Жим лёжа</t>
  </si>
  <si>
    <t>Красноярский край</t>
  </si>
  <si>
    <t>КА</t>
  </si>
  <si>
    <t>Нечаев</t>
  </si>
  <si>
    <t>КР</t>
  </si>
  <si>
    <t>Новосибирск</t>
  </si>
  <si>
    <t>ВЕС</t>
  </si>
  <si>
    <t>ПОВТ</t>
  </si>
  <si>
    <t>Ачинск</t>
  </si>
  <si>
    <t>Новоспорт</t>
  </si>
  <si>
    <t>Красноярск</t>
  </si>
  <si>
    <t>Барнаул</t>
  </si>
  <si>
    <t>Пол</t>
  </si>
  <si>
    <t>Репницин</t>
  </si>
  <si>
    <t>SOFT(1-2слоя)</t>
  </si>
  <si>
    <t>SOFT(3слоя)</t>
  </si>
  <si>
    <t>Народный жим все</t>
  </si>
  <si>
    <t>Русский жим все</t>
  </si>
  <si>
    <t>Упражнение</t>
  </si>
  <si>
    <t>Северск</t>
  </si>
  <si>
    <t>Россия</t>
  </si>
  <si>
    <t>Томская обл</t>
  </si>
  <si>
    <t>Кемеровская обл</t>
  </si>
  <si>
    <t>Николовский Павел Владимирович</t>
  </si>
  <si>
    <t>Панибратец Виталий Александрович</t>
  </si>
  <si>
    <t>Кожевниково</t>
  </si>
  <si>
    <t>Шайманов Никита Юрьевич</t>
  </si>
  <si>
    <t>Ушаков Дмитрий Сергеевич</t>
  </si>
  <si>
    <t>Кротов Максим Сергеевич</t>
  </si>
  <si>
    <t>Шатский Кирилл Геннадьевич</t>
  </si>
  <si>
    <t>Канащенко Олег Михайлович</t>
  </si>
  <si>
    <t>Белянко Геннадий Егорович</t>
  </si>
  <si>
    <t>Ларягин Сергей Владимирович</t>
  </si>
  <si>
    <t>КПД</t>
  </si>
  <si>
    <t>Ларягин Глеб Александрович</t>
  </si>
  <si>
    <t>Степанченко Владимир Владимирович</t>
  </si>
  <si>
    <t>Туманов Никита Вячеславович</t>
  </si>
  <si>
    <t>Мишина Виктория Александровна</t>
  </si>
  <si>
    <t>Геркулес</t>
  </si>
  <si>
    <t>Рябуха Александр Анатольевич</t>
  </si>
  <si>
    <t>Шамсутдинов Ренат Мухатзиянович</t>
  </si>
  <si>
    <t>Корнейков Денис Геннадьевич</t>
  </si>
  <si>
    <t>Каньшин Андрей Евгеньевич</t>
  </si>
  <si>
    <t>Светлов-Ильин Владимир</t>
  </si>
  <si>
    <t>НРОО"ALTAITRAVEL"</t>
  </si>
  <si>
    <t>Бийск</t>
  </si>
  <si>
    <t>Рязанов Давид Викторович</t>
  </si>
  <si>
    <t>Захаров Николай Николаевич</t>
  </si>
  <si>
    <t>Ленинск-Кузнецкий</t>
  </si>
  <si>
    <t>Новосиб.обл</t>
  </si>
  <si>
    <t>Красотка Наталья Анатольевна</t>
  </si>
  <si>
    <t>Ярыгин Александр Петрович</t>
  </si>
  <si>
    <t>Толмачев Алексей Васильевич</t>
  </si>
  <si>
    <t>Силуэт</t>
  </si>
  <si>
    <t>Байдак Владимир Анатольевич</t>
  </si>
  <si>
    <t>Костенко Андрей Григорьевич</t>
  </si>
  <si>
    <t>Томск</t>
  </si>
  <si>
    <t>Фельда Владимир Владимирович</t>
  </si>
  <si>
    <t>Богданова Ольга Николаевна</t>
  </si>
  <si>
    <t>Алекс фитнесс</t>
  </si>
  <si>
    <t>Бойко Вадим Юрьевич</t>
  </si>
  <si>
    <t>Куклин Денис Юрьевич</t>
  </si>
  <si>
    <t>Стрит лав</t>
  </si>
  <si>
    <t>Пилипенко Татьяна Максимовна</t>
  </si>
  <si>
    <t>Костин Никита Андреевич</t>
  </si>
  <si>
    <t>Вершинин Александр Викторович</t>
  </si>
  <si>
    <t>Пшеленский Иван Иванович</t>
  </si>
  <si>
    <t>Ермолин Максим Сергеевич</t>
  </si>
  <si>
    <t>Стальная акула</t>
  </si>
  <si>
    <t>Иванов Кирилл Александрович</t>
  </si>
  <si>
    <t>Сметнев Павел Михайлович</t>
  </si>
  <si>
    <t>Евлин Дмитрий Анатольевич</t>
  </si>
  <si>
    <t>Красноярский крайРо</t>
  </si>
  <si>
    <t>Ишечкин Михаил</t>
  </si>
  <si>
    <t>Сазанов Александр Валерьевич</t>
  </si>
  <si>
    <t>Биднюк Олег Ярославович</t>
  </si>
  <si>
    <t>Костин Андрей Николаевич</t>
  </si>
  <si>
    <t>Антонов Сергей Владимирович</t>
  </si>
  <si>
    <t>Душкин Давид Игоревич</t>
  </si>
  <si>
    <t>Еремин Сергей Сергеевич</t>
  </si>
  <si>
    <t>Голоменцев Александр Михайлович</t>
  </si>
  <si>
    <t>Смирнов Ярослав Олегович</t>
  </si>
  <si>
    <t>Мальков Павел Викторович</t>
  </si>
  <si>
    <t>Порватов Иван Иванович</t>
  </si>
  <si>
    <t>Платонов Виталий Радиевич</t>
  </si>
  <si>
    <t>Авдеев Виктор Петрович</t>
  </si>
  <si>
    <t>Стритворкаут</t>
  </si>
  <si>
    <t>Воложанцев М.</t>
  </si>
  <si>
    <t>Цибулина Анастасия Олеговна</t>
  </si>
  <si>
    <t>Гармония</t>
  </si>
  <si>
    <t>Нестеров Иван Алексеевич</t>
  </si>
  <si>
    <t>Кочубей Р.В.</t>
  </si>
  <si>
    <t>Кочубей Роман Васильевич</t>
  </si>
  <si>
    <t>Ларягин С.В.</t>
  </si>
  <si>
    <t>Шамсутдинов Р.М.; Ларягин С.В.</t>
  </si>
  <si>
    <t>Черноколпаков Илья Дмитриевич</t>
  </si>
  <si>
    <t>Сазанов В.И.</t>
  </si>
  <si>
    <t>Сазанов Валерий Иванович</t>
  </si>
  <si>
    <t>Фомичёва Анастасия Витальевна</t>
  </si>
  <si>
    <t>Подъем штанги на бицепс</t>
  </si>
  <si>
    <t>Колос</t>
  </si>
  <si>
    <t>Кутько Дмитрий Валентинович</t>
  </si>
  <si>
    <t>Курнявина Анна Дмитриевна</t>
  </si>
  <si>
    <t>Пак П.</t>
  </si>
  <si>
    <t>Номоконов Павел Иванович</t>
  </si>
  <si>
    <t>Кербер Владислав Александрович</t>
  </si>
  <si>
    <t>Куклин Евгений Юрьевич</t>
  </si>
  <si>
    <t>Атом</t>
  </si>
  <si>
    <t>Демина Елена Борисовна</t>
  </si>
  <si>
    <t>Мугенов Роман Николаевич</t>
  </si>
  <si>
    <t>Арышев Семен Евгеньевич</t>
  </si>
  <si>
    <t>Андреев Дмитрий Сергеевич</t>
  </si>
  <si>
    <t>Вольчук Денис Олегович</t>
  </si>
  <si>
    <t>Гусев</t>
  </si>
  <si>
    <t>KZG</t>
  </si>
  <si>
    <t>Шабанов Кемран Эминович</t>
  </si>
  <si>
    <t>Голден Боди</t>
  </si>
  <si>
    <t>Навоенко Станислав Владимирович</t>
  </si>
  <si>
    <t>Марфин Анатолий Анатольевич</t>
  </si>
  <si>
    <t>Олимпия</t>
  </si>
  <si>
    <t>самостоятельно</t>
  </si>
  <si>
    <t>Свинтицкий Андрей Николаевич</t>
  </si>
  <si>
    <t>Юрченко</t>
  </si>
  <si>
    <t>Мальков</t>
  </si>
  <si>
    <t>Шлапунова Любовь Владимировна</t>
  </si>
  <si>
    <t>Михайлов Александр Владимирович</t>
  </si>
  <si>
    <t>Сибирь</t>
  </si>
  <si>
    <t>Воловод Вячеслав Владимирович</t>
  </si>
  <si>
    <t>Кошелева Анастасия Ивановна</t>
  </si>
  <si>
    <t>с. Веселое</t>
  </si>
  <si>
    <t>Бородино</t>
  </si>
  <si>
    <t>Михайлов Никита Валентинович</t>
  </si>
  <si>
    <t>Г-Алтайск</t>
  </si>
  <si>
    <t>Базайкин Артём Валерьвич</t>
  </si>
  <si>
    <t>Ефимов Максим Васильевич</t>
  </si>
  <si>
    <t>Дмитриев Антон Витальевич</t>
  </si>
  <si>
    <t>Плав.басс Г-Алтайск</t>
  </si>
  <si>
    <t>Тарсамаев В.В.</t>
  </si>
  <si>
    <t>Импульс</t>
  </si>
  <si>
    <t>Атлетик</t>
  </si>
  <si>
    <t>Кемеровская обл.</t>
  </si>
  <si>
    <t>Епихин Антон Владимирович</t>
  </si>
  <si>
    <t>ГТО</t>
  </si>
  <si>
    <t>Пластилин</t>
  </si>
  <si>
    <t>Заблицких Константин Петрович</t>
  </si>
  <si>
    <t>-</t>
  </si>
  <si>
    <t>Чериков Александр Леонидович</t>
  </si>
  <si>
    <t>Галанин Сергей Валерьевич</t>
  </si>
  <si>
    <t>Гриньков Сергей Федорович</t>
  </si>
  <si>
    <t>Жим лёжа б/э любители и профессионалы</t>
  </si>
  <si>
    <t>total</t>
  </si>
  <si>
    <t>Жим лёжа в экипировке и софт экипировке</t>
  </si>
  <si>
    <t>Пауэррспорт и подъем на бицепс</t>
  </si>
  <si>
    <t>Пауэрлифтинг все</t>
  </si>
  <si>
    <t>teen 0 - 13</t>
  </si>
  <si>
    <t>КПД,Геркулес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</si>
</sst>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  <numFmt numFmtId="166" formatCode="0.0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sz val="16"/>
      <name val="Arial"/>
      <family val="2"/>
    </font>
    <font>
      <b/>
      <sz val="10"/>
      <name val="Arial Cyr"/>
      <family val="0"/>
    </font>
    <font>
      <strike/>
      <sz val="10"/>
      <name val="Arial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0"/>
      <color indexed="17"/>
      <name val="Arial Cyr"/>
      <family val="0"/>
    </font>
    <font>
      <sz val="10"/>
      <color indexed="17"/>
      <name val="Arial"/>
      <family val="2"/>
    </font>
    <font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5" borderId="0" applyNumberFormat="0" applyBorder="0" applyAlignment="0" applyProtection="0"/>
    <xf numFmtId="0" fontId="37" fillId="11" borderId="0" applyNumberFormat="0" applyBorder="0" applyAlignment="0" applyProtection="0"/>
    <xf numFmtId="0" fontId="1" fillId="5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3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6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19" borderId="0" applyNumberFormat="0" applyBorder="0" applyAlignment="0" applyProtection="0"/>
    <xf numFmtId="0" fontId="38" fillId="21" borderId="0" applyNumberFormat="0" applyBorder="0" applyAlignment="0" applyProtection="0"/>
    <xf numFmtId="0" fontId="10" fillId="13" borderId="0" applyNumberFormat="0" applyBorder="0" applyAlignment="0" applyProtection="0"/>
    <xf numFmtId="0" fontId="38" fillId="22" borderId="0" applyNumberFormat="0" applyBorder="0" applyAlignment="0" applyProtection="0"/>
    <xf numFmtId="0" fontId="10" fillId="23" borderId="0" applyNumberFormat="0" applyBorder="0" applyAlignment="0" applyProtection="0"/>
    <xf numFmtId="0" fontId="38" fillId="24" borderId="0" applyNumberFormat="0" applyBorder="0" applyAlignment="0" applyProtection="0"/>
    <xf numFmtId="0" fontId="10" fillId="25" borderId="0" applyNumberFormat="0" applyBorder="0" applyAlignment="0" applyProtection="0"/>
    <xf numFmtId="0" fontId="38" fillId="26" borderId="0" applyNumberFormat="0" applyBorder="0" applyAlignment="0" applyProtection="0"/>
    <xf numFmtId="0" fontId="10" fillId="16" borderId="0" applyNumberFormat="0" applyBorder="0" applyAlignment="0" applyProtection="0"/>
    <xf numFmtId="0" fontId="38" fillId="27" borderId="0" applyNumberFormat="0" applyBorder="0" applyAlignment="0" applyProtection="0"/>
    <xf numFmtId="0" fontId="10" fillId="19" borderId="0" applyNumberFormat="0" applyBorder="0" applyAlignment="0" applyProtection="0"/>
    <xf numFmtId="0" fontId="38" fillId="28" borderId="0" applyNumberFormat="0" applyBorder="0" applyAlignment="0" applyProtection="0"/>
    <xf numFmtId="0" fontId="10" fillId="19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1" applyNumberFormat="0" applyAlignment="0" applyProtection="0"/>
    <xf numFmtId="0" fontId="40" fillId="36" borderId="2" applyNumberFormat="0" applyAlignment="0" applyProtection="0"/>
    <xf numFmtId="0" fontId="41" fillId="3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7" borderId="7" applyNumberFormat="0" applyAlignment="0" applyProtection="0"/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3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165" fontId="4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14" fontId="3" fillId="0" borderId="11" xfId="0" applyNumberFormat="1" applyFont="1" applyFill="1" applyBorder="1" applyAlignment="1" applyProtection="1">
      <alignment horizontal="center" vertical="center"/>
      <protection locked="0"/>
    </xf>
    <xf numFmtId="165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166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left" vertical="center"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vertical="center"/>
    </xf>
    <xf numFmtId="165" fontId="4" fillId="0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3" fillId="0" borderId="11" xfId="0" applyFont="1" applyFill="1" applyBorder="1" applyAlignment="1" applyProtection="1">
      <alignment vertical="top"/>
      <protection hidden="1"/>
    </xf>
    <xf numFmtId="0" fontId="0" fillId="0" borderId="0" xfId="0" applyAlignment="1">
      <alignment vertical="top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top"/>
    </xf>
    <xf numFmtId="0" fontId="3" fillId="0" borderId="11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14" fontId="16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165" fontId="17" fillId="0" borderId="11" xfId="0" applyNumberFormat="1" applyFont="1" applyFill="1" applyBorder="1" applyAlignment="1" applyProtection="1">
      <alignment horizontal="center" vertical="center"/>
      <protection locked="0"/>
    </xf>
    <xf numFmtId="166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1" fontId="21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 locked="0"/>
    </xf>
    <xf numFmtId="165" fontId="17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6" fillId="0" borderId="11" xfId="0" applyFont="1" applyFill="1" applyBorder="1" applyAlignment="1" applyProtection="1">
      <alignment horizontal="left" vertical="center"/>
      <protection locked="0"/>
    </xf>
    <xf numFmtId="0" fontId="3" fillId="42" borderId="11" xfId="0" applyFont="1" applyFill="1" applyBorder="1" applyAlignment="1" applyProtection="1">
      <alignment horizontal="center" vertical="center"/>
      <protection locked="0"/>
    </xf>
    <xf numFmtId="0" fontId="3" fillId="42" borderId="11" xfId="0" applyFont="1" applyFill="1" applyBorder="1" applyAlignment="1" applyProtection="1">
      <alignment horizontal="left" vertical="center"/>
      <protection locked="0"/>
    </xf>
    <xf numFmtId="14" fontId="0" fillId="42" borderId="11" xfId="0" applyNumberFormat="1" applyFont="1" applyFill="1" applyBorder="1" applyAlignment="1">
      <alignment horizontal="center" vertical="center"/>
    </xf>
    <xf numFmtId="0" fontId="3" fillId="42" borderId="11" xfId="0" applyNumberFormat="1" applyFont="1" applyFill="1" applyBorder="1" applyAlignment="1" applyProtection="1">
      <alignment horizontal="center" vertical="center"/>
      <protection hidden="1"/>
    </xf>
    <xf numFmtId="165" fontId="3" fillId="4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vertical="top" wrapText="1"/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165" fontId="6" fillId="0" borderId="15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horizontal="left" vertical="center" wrapText="1"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165" fontId="6" fillId="0" borderId="12" xfId="0" applyNumberFormat="1" applyFont="1" applyFill="1" applyBorder="1" applyAlignment="1">
      <alignment horizontal="left" vertical="center" wrapText="1"/>
    </xf>
    <xf numFmtId="165" fontId="6" fillId="0" borderId="13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zoomScalePageLayoutView="0" workbookViewId="0" topLeftCell="B1">
      <selection activeCell="F5" sqref="F5:F23"/>
    </sheetView>
  </sheetViews>
  <sheetFormatPr defaultColWidth="9.00390625" defaultRowHeight="12.75"/>
  <cols>
    <col min="1" max="1" width="0" style="0" hidden="1" customWidth="1"/>
    <col min="3" max="3" width="7.375" style="0" customWidth="1"/>
    <col min="4" max="4" width="9.25390625" style="0" customWidth="1"/>
    <col min="5" max="5" width="5.75390625" style="0" customWidth="1"/>
    <col min="6" max="6" width="35.25390625" style="104" customWidth="1"/>
    <col min="7" max="7" width="4.25390625" style="0" customWidth="1"/>
    <col min="8" max="8" width="15.375" style="0" customWidth="1"/>
    <col min="9" max="9" width="12.625" style="0" customWidth="1"/>
    <col min="10" max="10" width="15.875" style="0" customWidth="1"/>
    <col min="11" max="11" width="0" style="0" hidden="1" customWidth="1"/>
    <col min="12" max="12" width="10.875" style="0" hidden="1" customWidth="1"/>
    <col min="13" max="13" width="10.875" style="0" customWidth="1"/>
    <col min="14" max="14" width="18.625" style="93" bestFit="1" customWidth="1"/>
    <col min="15" max="15" width="6.75390625" style="0" customWidth="1"/>
    <col min="17" max="23" width="0" style="0" hidden="1" customWidth="1"/>
    <col min="24" max="25" width="6.125" style="0" customWidth="1"/>
    <col min="26" max="26" width="6.00390625" style="0" customWidth="1"/>
    <col min="27" max="27" width="1.875" style="0" bestFit="1" customWidth="1"/>
    <col min="28" max="28" width="6.375" style="0" customWidth="1"/>
    <col min="32" max="32" width="14.875" style="97" bestFit="1" customWidth="1"/>
  </cols>
  <sheetData>
    <row r="1" spans="1:33" ht="20.25">
      <c r="A1" s="34"/>
      <c r="B1" s="34" t="s">
        <v>41</v>
      </c>
      <c r="C1" s="49" t="s">
        <v>206</v>
      </c>
      <c r="D1" s="50"/>
      <c r="E1" s="79"/>
      <c r="F1" s="50"/>
      <c r="G1" s="53"/>
      <c r="H1" s="50"/>
      <c r="I1" s="50"/>
      <c r="J1" s="83"/>
      <c r="K1" s="34"/>
      <c r="L1" s="35"/>
      <c r="M1" s="35"/>
      <c r="N1" s="90"/>
      <c r="O1" s="55"/>
      <c r="P1" s="43"/>
      <c r="Q1" s="52"/>
      <c r="R1" s="56"/>
      <c r="S1" s="50"/>
      <c r="T1" s="50"/>
      <c r="U1" s="54"/>
      <c r="V1" s="50"/>
      <c r="W1" s="58"/>
      <c r="X1" s="50"/>
      <c r="Y1" s="50"/>
      <c r="Z1" s="57"/>
      <c r="AA1" s="37"/>
      <c r="AB1" s="36"/>
      <c r="AC1" s="61"/>
      <c r="AD1" s="46"/>
      <c r="AE1" s="34"/>
      <c r="AF1" s="94"/>
      <c r="AG1" s="34"/>
    </row>
    <row r="2" spans="1:33" ht="21" thickBot="1">
      <c r="A2" s="5"/>
      <c r="B2" s="5"/>
      <c r="C2" s="10" t="s">
        <v>2</v>
      </c>
      <c r="D2" s="2"/>
      <c r="E2" s="81"/>
      <c r="F2" s="2"/>
      <c r="G2" s="16"/>
      <c r="H2" s="2"/>
      <c r="I2" s="2"/>
      <c r="J2" s="84"/>
      <c r="K2" s="5"/>
      <c r="L2" s="3"/>
      <c r="M2" s="3"/>
      <c r="N2" s="91"/>
      <c r="O2" s="24"/>
      <c r="P2" s="43"/>
      <c r="Q2" s="19"/>
      <c r="R2" s="9"/>
      <c r="S2" s="2"/>
      <c r="T2" s="2"/>
      <c r="U2" s="4"/>
      <c r="V2" s="2"/>
      <c r="W2" s="58"/>
      <c r="X2" s="2"/>
      <c r="Y2" s="2"/>
      <c r="Z2" s="11"/>
      <c r="AA2" s="14"/>
      <c r="AB2" s="8"/>
      <c r="AC2" s="61"/>
      <c r="AD2" s="46"/>
      <c r="AE2" s="5"/>
      <c r="AF2" s="95"/>
      <c r="AG2" s="5"/>
    </row>
    <row r="3" spans="1:33" ht="12.75">
      <c r="A3" s="146" t="s">
        <v>38</v>
      </c>
      <c r="B3" s="144" t="s">
        <v>28</v>
      </c>
      <c r="C3" s="158" t="s">
        <v>42</v>
      </c>
      <c r="D3" s="158" t="s">
        <v>43</v>
      </c>
      <c r="E3" s="163" t="s">
        <v>22</v>
      </c>
      <c r="F3" s="158" t="s">
        <v>23</v>
      </c>
      <c r="G3" s="160" t="s">
        <v>69</v>
      </c>
      <c r="H3" s="144" t="s">
        <v>40</v>
      </c>
      <c r="I3" s="158" t="s">
        <v>15</v>
      </c>
      <c r="J3" s="142" t="s">
        <v>30</v>
      </c>
      <c r="K3" s="144" t="s">
        <v>31</v>
      </c>
      <c r="L3" s="144" t="s">
        <v>27</v>
      </c>
      <c r="M3" s="144" t="s">
        <v>27</v>
      </c>
      <c r="N3" s="148" t="s">
        <v>24</v>
      </c>
      <c r="O3" s="150" t="s">
        <v>21</v>
      </c>
      <c r="P3" s="152" t="s">
        <v>19</v>
      </c>
      <c r="Q3" s="140" t="s">
        <v>32</v>
      </c>
      <c r="R3" s="141"/>
      <c r="S3" s="141"/>
      <c r="T3" s="141"/>
      <c r="U3" s="141"/>
      <c r="V3" s="141"/>
      <c r="W3" s="59"/>
      <c r="X3" s="103" t="s">
        <v>25</v>
      </c>
      <c r="Y3" s="65"/>
      <c r="Z3" s="65"/>
      <c r="AA3" s="65"/>
      <c r="AB3" s="65"/>
      <c r="AC3" s="59"/>
      <c r="AD3" s="62" t="s">
        <v>33</v>
      </c>
      <c r="AE3" s="154" t="s">
        <v>29</v>
      </c>
      <c r="AF3" s="156" t="s">
        <v>47</v>
      </c>
      <c r="AG3" s="146" t="s">
        <v>38</v>
      </c>
    </row>
    <row r="4" spans="1:33" ht="18.75" customHeight="1" thickBot="1">
      <c r="A4" s="147"/>
      <c r="B4" s="145"/>
      <c r="C4" s="159"/>
      <c r="D4" s="159"/>
      <c r="E4" s="164"/>
      <c r="F4" s="159"/>
      <c r="G4" s="161"/>
      <c r="H4" s="145"/>
      <c r="I4" s="162"/>
      <c r="J4" s="143"/>
      <c r="K4" s="145"/>
      <c r="L4" s="145"/>
      <c r="M4" s="145"/>
      <c r="N4" s="149"/>
      <c r="O4" s="151"/>
      <c r="P4" s="153"/>
      <c r="Q4" s="20" t="s">
        <v>16</v>
      </c>
      <c r="R4" s="12">
        <v>1</v>
      </c>
      <c r="S4" s="13">
        <v>2</v>
      </c>
      <c r="T4" s="13">
        <v>3</v>
      </c>
      <c r="U4" s="12">
        <v>4</v>
      </c>
      <c r="V4" s="12" t="s">
        <v>26</v>
      </c>
      <c r="W4" s="60" t="s">
        <v>20</v>
      </c>
      <c r="X4" s="12">
        <v>1</v>
      </c>
      <c r="Y4" s="12">
        <v>2</v>
      </c>
      <c r="Z4" s="12">
        <v>3</v>
      </c>
      <c r="AA4" s="12">
        <v>4</v>
      </c>
      <c r="AB4" s="12" t="s">
        <v>26</v>
      </c>
      <c r="AC4" s="60" t="s">
        <v>20</v>
      </c>
      <c r="AD4" s="63" t="s">
        <v>207</v>
      </c>
      <c r="AE4" s="155"/>
      <c r="AF4" s="157"/>
      <c r="AG4" s="147"/>
    </row>
    <row r="5" spans="1:33" ht="12.75">
      <c r="A5" s="26"/>
      <c r="B5" s="26">
        <v>1</v>
      </c>
      <c r="C5" s="26" t="s">
        <v>48</v>
      </c>
      <c r="D5" s="26" t="s">
        <v>46</v>
      </c>
      <c r="E5" s="82">
        <v>56</v>
      </c>
      <c r="F5" s="122" t="s">
        <v>185</v>
      </c>
      <c r="G5" s="26" t="s">
        <v>1</v>
      </c>
      <c r="H5" s="26"/>
      <c r="I5" s="26" t="s">
        <v>186</v>
      </c>
      <c r="J5" s="27"/>
      <c r="K5" s="26" t="s">
        <v>77</v>
      </c>
      <c r="L5" s="86">
        <v>34365</v>
      </c>
      <c r="M5" s="86">
        <v>34365</v>
      </c>
      <c r="N5" s="92" t="s">
        <v>39</v>
      </c>
      <c r="O5" s="29">
        <v>56</v>
      </c>
      <c r="P5" s="45">
        <v>0.9122</v>
      </c>
      <c r="Q5" s="30"/>
      <c r="R5" s="31"/>
      <c r="S5" s="32"/>
      <c r="T5" s="32"/>
      <c r="U5" s="26"/>
      <c r="V5" s="33"/>
      <c r="W5" s="45">
        <f aca="true" t="shared" si="0" ref="W5:W10">V5*P5</f>
        <v>0</v>
      </c>
      <c r="X5" s="31">
        <v>55</v>
      </c>
      <c r="Y5" s="32">
        <v>57.5</v>
      </c>
      <c r="Z5" s="32">
        <v>60</v>
      </c>
      <c r="AA5" s="26"/>
      <c r="AB5" s="33">
        <v>60</v>
      </c>
      <c r="AC5" s="45">
        <f aca="true" t="shared" si="1" ref="AC5:AC23">AB5*P5</f>
        <v>54.732</v>
      </c>
      <c r="AD5" s="64">
        <f aca="true" t="shared" si="2" ref="AD5:AD23">AB5+V5</f>
        <v>60</v>
      </c>
      <c r="AE5" s="26"/>
      <c r="AF5" s="96"/>
      <c r="AG5" s="26"/>
    </row>
    <row r="6" spans="1:33" ht="12.75">
      <c r="A6" s="26"/>
      <c r="B6" s="26">
        <v>1</v>
      </c>
      <c r="C6" s="26" t="s">
        <v>48</v>
      </c>
      <c r="D6" s="26" t="s">
        <v>46</v>
      </c>
      <c r="E6" s="82">
        <v>67.5</v>
      </c>
      <c r="F6" s="27" t="s">
        <v>145</v>
      </c>
      <c r="G6" s="26" t="s">
        <v>1</v>
      </c>
      <c r="H6" s="26" t="s">
        <v>113</v>
      </c>
      <c r="I6" s="26" t="s">
        <v>76</v>
      </c>
      <c r="J6" s="27" t="s">
        <v>78</v>
      </c>
      <c r="K6" s="26" t="s">
        <v>77</v>
      </c>
      <c r="L6" s="28">
        <v>31670</v>
      </c>
      <c r="M6" s="28">
        <v>31670</v>
      </c>
      <c r="N6" s="92" t="s">
        <v>39</v>
      </c>
      <c r="O6" s="29">
        <v>64</v>
      </c>
      <c r="P6" s="45">
        <v>0.8148</v>
      </c>
      <c r="Q6" s="30"/>
      <c r="R6" s="31"/>
      <c r="S6" s="32"/>
      <c r="T6" s="32"/>
      <c r="U6" s="26"/>
      <c r="V6" s="33"/>
      <c r="W6" s="45">
        <f t="shared" si="0"/>
        <v>0</v>
      </c>
      <c r="X6" s="31">
        <v>55</v>
      </c>
      <c r="Y6" s="105">
        <v>60</v>
      </c>
      <c r="Z6" s="105">
        <v>60</v>
      </c>
      <c r="AA6" s="26"/>
      <c r="AB6" s="33">
        <v>55</v>
      </c>
      <c r="AC6" s="45">
        <f t="shared" si="1"/>
        <v>44.814</v>
      </c>
      <c r="AD6" s="64">
        <f t="shared" si="2"/>
        <v>55</v>
      </c>
      <c r="AE6" s="26"/>
      <c r="AF6" s="96"/>
      <c r="AG6" s="26"/>
    </row>
    <row r="7" spans="1:33" ht="12.75">
      <c r="A7" s="26"/>
      <c r="B7" s="26">
        <v>1</v>
      </c>
      <c r="C7" s="26" t="s">
        <v>48</v>
      </c>
      <c r="D7" s="26" t="s">
        <v>46</v>
      </c>
      <c r="E7" s="82">
        <v>67.5</v>
      </c>
      <c r="F7" s="122" t="s">
        <v>163</v>
      </c>
      <c r="G7" s="26" t="s">
        <v>0</v>
      </c>
      <c r="H7" s="85" t="s">
        <v>66</v>
      </c>
      <c r="I7" s="26" t="s">
        <v>62</v>
      </c>
      <c r="J7" s="27" t="s">
        <v>106</v>
      </c>
      <c r="K7" s="26" t="s">
        <v>77</v>
      </c>
      <c r="L7" s="86">
        <v>29936</v>
      </c>
      <c r="M7" s="86">
        <v>29936</v>
      </c>
      <c r="N7" s="92" t="s">
        <v>39</v>
      </c>
      <c r="O7" s="29">
        <v>67.2</v>
      </c>
      <c r="P7" s="45">
        <v>0.7287</v>
      </c>
      <c r="Q7" s="30"/>
      <c r="R7" s="31"/>
      <c r="S7" s="32"/>
      <c r="T7" s="32"/>
      <c r="U7" s="26"/>
      <c r="V7" s="33"/>
      <c r="W7" s="45">
        <f t="shared" si="0"/>
        <v>0</v>
      </c>
      <c r="X7" s="31">
        <v>117.5</v>
      </c>
      <c r="Y7" s="32" t="s">
        <v>202</v>
      </c>
      <c r="Z7" s="32" t="s">
        <v>202</v>
      </c>
      <c r="AA7" s="26"/>
      <c r="AB7" s="33">
        <v>117.5</v>
      </c>
      <c r="AC7" s="45">
        <f t="shared" si="1"/>
        <v>85.62225000000001</v>
      </c>
      <c r="AD7" s="64">
        <f t="shared" si="2"/>
        <v>117.5</v>
      </c>
      <c r="AE7" s="26"/>
      <c r="AF7" s="96"/>
      <c r="AG7" s="26"/>
    </row>
    <row r="8" spans="1:33" ht="12.75">
      <c r="A8" s="26"/>
      <c r="B8" s="26">
        <v>1</v>
      </c>
      <c r="C8" s="26" t="s">
        <v>48</v>
      </c>
      <c r="D8" s="26" t="s">
        <v>46</v>
      </c>
      <c r="E8" s="82">
        <v>75</v>
      </c>
      <c r="F8" s="122" t="s">
        <v>108</v>
      </c>
      <c r="G8" s="26" t="s">
        <v>0</v>
      </c>
      <c r="H8" s="26" t="s">
        <v>110</v>
      </c>
      <c r="I8" s="26" t="s">
        <v>76</v>
      </c>
      <c r="J8" s="27" t="s">
        <v>78</v>
      </c>
      <c r="K8" s="26" t="s">
        <v>77</v>
      </c>
      <c r="L8" s="86">
        <v>18839</v>
      </c>
      <c r="M8" s="86">
        <v>18839</v>
      </c>
      <c r="N8" s="92" t="s">
        <v>7</v>
      </c>
      <c r="O8" s="29">
        <v>73.9</v>
      </c>
      <c r="P8" s="45">
        <v>1.3513229999999998</v>
      </c>
      <c r="Q8" s="30"/>
      <c r="R8" s="31"/>
      <c r="S8" s="32"/>
      <c r="T8" s="32"/>
      <c r="U8" s="26"/>
      <c r="V8" s="33"/>
      <c r="W8" s="45">
        <f t="shared" si="0"/>
        <v>0</v>
      </c>
      <c r="X8" s="31">
        <v>95</v>
      </c>
      <c r="Y8" s="105">
        <v>97.5</v>
      </c>
      <c r="Z8" s="105">
        <v>97.5</v>
      </c>
      <c r="AA8" s="26"/>
      <c r="AB8" s="33">
        <v>95</v>
      </c>
      <c r="AC8" s="45">
        <f t="shared" si="1"/>
        <v>128.37568499999998</v>
      </c>
      <c r="AD8" s="64">
        <f t="shared" si="2"/>
        <v>95</v>
      </c>
      <c r="AE8" s="26"/>
      <c r="AF8" s="96" t="s">
        <v>153</v>
      </c>
      <c r="AG8" s="26"/>
    </row>
    <row r="9" spans="1:33" ht="12.75">
      <c r="A9" s="26"/>
      <c r="B9" s="26">
        <v>1</v>
      </c>
      <c r="C9" s="26" t="s">
        <v>48</v>
      </c>
      <c r="D9" s="26" t="s">
        <v>46</v>
      </c>
      <c r="E9" s="82">
        <v>82.5</v>
      </c>
      <c r="F9" s="122" t="s">
        <v>154</v>
      </c>
      <c r="G9" s="26" t="s">
        <v>0</v>
      </c>
      <c r="H9" s="26" t="s">
        <v>110</v>
      </c>
      <c r="I9" s="26" t="s">
        <v>76</v>
      </c>
      <c r="J9" s="27" t="s">
        <v>78</v>
      </c>
      <c r="K9" s="26" t="s">
        <v>77</v>
      </c>
      <c r="L9" s="86">
        <v>23175</v>
      </c>
      <c r="M9" s="86">
        <v>23175</v>
      </c>
      <c r="N9" s="92" t="s">
        <v>6</v>
      </c>
      <c r="O9" s="29">
        <v>81.7</v>
      </c>
      <c r="P9" s="45">
        <v>0.86043</v>
      </c>
      <c r="Q9" s="30"/>
      <c r="R9" s="31"/>
      <c r="S9" s="32"/>
      <c r="T9" s="32"/>
      <c r="U9" s="26"/>
      <c r="V9" s="33"/>
      <c r="W9" s="45">
        <f t="shared" si="0"/>
        <v>0</v>
      </c>
      <c r="X9" s="106">
        <v>125</v>
      </c>
      <c r="Y9" s="32">
        <v>125</v>
      </c>
      <c r="Z9" s="32" t="s">
        <v>202</v>
      </c>
      <c r="AA9" s="26"/>
      <c r="AB9" s="33">
        <v>125</v>
      </c>
      <c r="AC9" s="45">
        <f t="shared" si="1"/>
        <v>107.55375000000001</v>
      </c>
      <c r="AD9" s="64">
        <f t="shared" si="2"/>
        <v>125</v>
      </c>
      <c r="AE9" s="26"/>
      <c r="AF9" s="96" t="s">
        <v>153</v>
      </c>
      <c r="AG9" s="26"/>
    </row>
    <row r="10" spans="1:33" ht="12.75">
      <c r="A10" s="26"/>
      <c r="B10" s="26">
        <v>1</v>
      </c>
      <c r="C10" s="26" t="s">
        <v>48</v>
      </c>
      <c r="D10" s="26" t="s">
        <v>46</v>
      </c>
      <c r="E10" s="82">
        <v>90</v>
      </c>
      <c r="F10" s="122" t="s">
        <v>114</v>
      </c>
      <c r="G10" s="26" t="s">
        <v>0</v>
      </c>
      <c r="H10" s="26" t="s">
        <v>116</v>
      </c>
      <c r="I10" s="26" t="s">
        <v>62</v>
      </c>
      <c r="J10" s="27" t="s">
        <v>106</v>
      </c>
      <c r="K10" s="26" t="s">
        <v>77</v>
      </c>
      <c r="L10" s="86">
        <v>30965</v>
      </c>
      <c r="M10" s="86">
        <v>30965</v>
      </c>
      <c r="N10" s="92" t="s">
        <v>39</v>
      </c>
      <c r="O10" s="29">
        <v>89.2</v>
      </c>
      <c r="P10" s="45">
        <v>0.5885</v>
      </c>
      <c r="Q10" s="30"/>
      <c r="R10" s="31"/>
      <c r="S10" s="32"/>
      <c r="T10" s="32"/>
      <c r="U10" s="26"/>
      <c r="V10" s="33"/>
      <c r="W10" s="45">
        <f t="shared" si="0"/>
        <v>0</v>
      </c>
      <c r="X10" s="31">
        <v>170</v>
      </c>
      <c r="Y10" s="32">
        <v>175</v>
      </c>
      <c r="Z10" s="32">
        <v>177.5</v>
      </c>
      <c r="AA10" s="26"/>
      <c r="AB10" s="33">
        <v>177.5</v>
      </c>
      <c r="AC10" s="45">
        <f t="shared" si="1"/>
        <v>104.45875000000001</v>
      </c>
      <c r="AD10" s="64">
        <f t="shared" si="2"/>
        <v>177.5</v>
      </c>
      <c r="AE10" s="26"/>
      <c r="AF10" s="96"/>
      <c r="AG10" s="26"/>
    </row>
    <row r="11" spans="1:33" ht="12.75">
      <c r="A11" s="26"/>
      <c r="B11" s="26">
        <v>2</v>
      </c>
      <c r="C11" s="26" t="s">
        <v>48</v>
      </c>
      <c r="D11" s="26" t="s">
        <v>46</v>
      </c>
      <c r="E11" s="82">
        <v>90</v>
      </c>
      <c r="F11" s="27" t="s">
        <v>172</v>
      </c>
      <c r="G11" s="26" t="s">
        <v>0</v>
      </c>
      <c r="H11" s="26" t="s">
        <v>171</v>
      </c>
      <c r="I11" s="26" t="s">
        <v>76</v>
      </c>
      <c r="J11" s="27" t="s">
        <v>78</v>
      </c>
      <c r="K11" s="26" t="s">
        <v>77</v>
      </c>
      <c r="L11" s="28">
        <v>33432</v>
      </c>
      <c r="M11" s="28">
        <v>33432</v>
      </c>
      <c r="N11" s="92" t="s">
        <v>39</v>
      </c>
      <c r="O11" s="29">
        <v>89.5</v>
      </c>
      <c r="P11" s="45">
        <v>0.5873</v>
      </c>
      <c r="Q11" s="30"/>
      <c r="R11" s="31"/>
      <c r="S11" s="32"/>
      <c r="T11" s="32"/>
      <c r="U11" s="26"/>
      <c r="V11" s="33"/>
      <c r="W11" s="45"/>
      <c r="X11" s="31">
        <v>145</v>
      </c>
      <c r="Y11" s="32">
        <v>157.5</v>
      </c>
      <c r="Z11" s="105">
        <v>165</v>
      </c>
      <c r="AA11" s="26"/>
      <c r="AB11" s="33">
        <v>157.5</v>
      </c>
      <c r="AC11" s="45">
        <f t="shared" si="1"/>
        <v>92.49975</v>
      </c>
      <c r="AD11" s="64">
        <f t="shared" si="2"/>
        <v>157.5</v>
      </c>
      <c r="AE11" s="26"/>
      <c r="AF11" s="96"/>
      <c r="AG11" s="26"/>
    </row>
    <row r="12" spans="1:33" ht="12.75">
      <c r="A12" s="26"/>
      <c r="B12" s="26">
        <v>1</v>
      </c>
      <c r="C12" s="26" t="s">
        <v>48</v>
      </c>
      <c r="D12" s="26" t="s">
        <v>46</v>
      </c>
      <c r="E12" s="82">
        <v>100</v>
      </c>
      <c r="F12" s="122" t="s">
        <v>103</v>
      </c>
      <c r="G12" s="26" t="s">
        <v>0</v>
      </c>
      <c r="H12" s="26" t="s">
        <v>199</v>
      </c>
      <c r="I12" s="26" t="s">
        <v>18</v>
      </c>
      <c r="J12" s="27" t="s">
        <v>79</v>
      </c>
      <c r="K12" s="26" t="s">
        <v>77</v>
      </c>
      <c r="L12" s="86">
        <v>27833</v>
      </c>
      <c r="M12" s="86">
        <v>27833</v>
      </c>
      <c r="N12" s="92" t="s">
        <v>5</v>
      </c>
      <c r="O12" s="29">
        <v>98.4</v>
      </c>
      <c r="P12" s="45">
        <v>0.5631229</v>
      </c>
      <c r="Q12" s="30"/>
      <c r="R12" s="31"/>
      <c r="S12" s="32"/>
      <c r="T12" s="32"/>
      <c r="U12" s="26"/>
      <c r="V12" s="33"/>
      <c r="W12" s="45">
        <f aca="true" t="shared" si="3" ref="W12:W20">V12*P12</f>
        <v>0</v>
      </c>
      <c r="X12" s="31">
        <v>180</v>
      </c>
      <c r="Y12" s="105">
        <v>185</v>
      </c>
      <c r="Z12" s="32">
        <v>185</v>
      </c>
      <c r="AA12" s="26"/>
      <c r="AB12" s="33">
        <v>185</v>
      </c>
      <c r="AC12" s="45">
        <f t="shared" si="1"/>
        <v>104.1777365</v>
      </c>
      <c r="AD12" s="64">
        <f t="shared" si="2"/>
        <v>185</v>
      </c>
      <c r="AE12" s="26"/>
      <c r="AF12" s="96"/>
      <c r="AG12" s="26"/>
    </row>
    <row r="13" spans="1:33" ht="12.75">
      <c r="A13" s="26"/>
      <c r="B13" s="26">
        <v>2</v>
      </c>
      <c r="C13" s="26" t="s">
        <v>48</v>
      </c>
      <c r="D13" s="26" t="s">
        <v>46</v>
      </c>
      <c r="E13" s="82">
        <v>100</v>
      </c>
      <c r="F13" s="122" t="s">
        <v>188</v>
      </c>
      <c r="G13" s="26" t="s">
        <v>0</v>
      </c>
      <c r="H13" s="26"/>
      <c r="I13" s="26" t="s">
        <v>189</v>
      </c>
      <c r="J13" s="27" t="s">
        <v>50</v>
      </c>
      <c r="K13" s="26" t="s">
        <v>77</v>
      </c>
      <c r="L13" s="28">
        <v>27130</v>
      </c>
      <c r="M13" s="28">
        <v>27130</v>
      </c>
      <c r="N13" s="92" t="s">
        <v>5</v>
      </c>
      <c r="O13" s="29">
        <v>96.4</v>
      </c>
      <c r="P13" s="45">
        <v>0.5810715999999999</v>
      </c>
      <c r="Q13" s="30"/>
      <c r="R13" s="31"/>
      <c r="S13" s="32"/>
      <c r="T13" s="32"/>
      <c r="U13" s="26"/>
      <c r="V13" s="33"/>
      <c r="W13" s="45">
        <f t="shared" si="3"/>
        <v>0</v>
      </c>
      <c r="X13" s="31">
        <v>130</v>
      </c>
      <c r="Y13" s="105">
        <v>145</v>
      </c>
      <c r="Z13" s="32" t="s">
        <v>202</v>
      </c>
      <c r="AA13" s="26"/>
      <c r="AB13" s="33">
        <v>130</v>
      </c>
      <c r="AC13" s="45">
        <f t="shared" si="1"/>
        <v>75.53930799999999</v>
      </c>
      <c r="AD13" s="64">
        <f t="shared" si="2"/>
        <v>130</v>
      </c>
      <c r="AE13" s="26"/>
      <c r="AF13" s="96"/>
      <c r="AG13" s="26"/>
    </row>
    <row r="14" spans="1:33" ht="12.75">
      <c r="A14" s="26"/>
      <c r="B14" s="26">
        <v>1</v>
      </c>
      <c r="C14" s="26" t="s">
        <v>48</v>
      </c>
      <c r="D14" s="26" t="s">
        <v>46</v>
      </c>
      <c r="E14" s="82">
        <v>100</v>
      </c>
      <c r="F14" s="122" t="s">
        <v>96</v>
      </c>
      <c r="G14" s="26" t="s">
        <v>0</v>
      </c>
      <c r="H14" s="26" t="s">
        <v>90</v>
      </c>
      <c r="I14" s="26" t="s">
        <v>76</v>
      </c>
      <c r="J14" s="27" t="s">
        <v>78</v>
      </c>
      <c r="K14" s="26" t="s">
        <v>77</v>
      </c>
      <c r="L14" s="86">
        <v>22683</v>
      </c>
      <c r="M14" s="86">
        <v>22683</v>
      </c>
      <c r="N14" s="92" t="s">
        <v>6</v>
      </c>
      <c r="O14" s="29">
        <v>99.1</v>
      </c>
      <c r="P14" s="45">
        <v>0.795509</v>
      </c>
      <c r="Q14" s="30"/>
      <c r="R14" s="31"/>
      <c r="S14" s="32"/>
      <c r="T14" s="32"/>
      <c r="U14" s="26"/>
      <c r="V14" s="33"/>
      <c r="W14" s="45">
        <f t="shared" si="3"/>
        <v>0</v>
      </c>
      <c r="X14" s="31">
        <v>130</v>
      </c>
      <c r="Y14" s="105">
        <v>137.5</v>
      </c>
      <c r="Z14" s="32">
        <v>137.5</v>
      </c>
      <c r="AA14" s="26"/>
      <c r="AB14" s="33">
        <v>137.5</v>
      </c>
      <c r="AC14" s="45">
        <f t="shared" si="1"/>
        <v>109.3824875</v>
      </c>
      <c r="AD14" s="64">
        <f t="shared" si="2"/>
        <v>137.5</v>
      </c>
      <c r="AE14" s="26"/>
      <c r="AF14" s="96" t="s">
        <v>150</v>
      </c>
      <c r="AG14" s="26"/>
    </row>
    <row r="15" spans="1:33" ht="12.75">
      <c r="A15" s="26"/>
      <c r="B15" s="26">
        <v>1</v>
      </c>
      <c r="C15" s="26" t="s">
        <v>48</v>
      </c>
      <c r="D15" s="26" t="s">
        <v>46</v>
      </c>
      <c r="E15" s="82">
        <v>100</v>
      </c>
      <c r="F15" s="129" t="s">
        <v>111</v>
      </c>
      <c r="G15" s="26" t="s">
        <v>0</v>
      </c>
      <c r="H15" s="26" t="s">
        <v>195</v>
      </c>
      <c r="I15" s="26" t="s">
        <v>113</v>
      </c>
      <c r="J15" s="27" t="s">
        <v>78</v>
      </c>
      <c r="K15" s="26" t="s">
        <v>77</v>
      </c>
      <c r="L15" s="86">
        <v>34566</v>
      </c>
      <c r="M15" s="86">
        <v>34566</v>
      </c>
      <c r="N15" s="92" t="s">
        <v>39</v>
      </c>
      <c r="O15" s="29">
        <v>96</v>
      </c>
      <c r="P15" s="45">
        <v>0.6168</v>
      </c>
      <c r="Q15" s="30"/>
      <c r="R15" s="31"/>
      <c r="S15" s="32"/>
      <c r="T15" s="32"/>
      <c r="U15" s="26"/>
      <c r="V15" s="33"/>
      <c r="W15" s="45">
        <f>V15*P15</f>
        <v>0</v>
      </c>
      <c r="X15" s="31">
        <v>150</v>
      </c>
      <c r="Y15" s="77" t="s">
        <v>202</v>
      </c>
      <c r="Z15" s="32" t="s">
        <v>202</v>
      </c>
      <c r="AA15" s="26"/>
      <c r="AB15" s="33">
        <v>150</v>
      </c>
      <c r="AC15" s="45">
        <f>AB15*P15</f>
        <v>92.52</v>
      </c>
      <c r="AD15" s="64">
        <f>AB15+V15</f>
        <v>150</v>
      </c>
      <c r="AE15" s="26"/>
      <c r="AF15" s="96" t="s">
        <v>150</v>
      </c>
      <c r="AG15" s="26"/>
    </row>
    <row r="16" spans="1:33" ht="12.75">
      <c r="A16" s="26"/>
      <c r="B16" s="26">
        <v>1</v>
      </c>
      <c r="C16" s="26" t="s">
        <v>48</v>
      </c>
      <c r="D16" s="26" t="s">
        <v>46</v>
      </c>
      <c r="E16" s="82">
        <v>100</v>
      </c>
      <c r="F16" s="122" t="s">
        <v>92</v>
      </c>
      <c r="G16" s="26" t="s">
        <v>0</v>
      </c>
      <c r="H16" s="26"/>
      <c r="I16" s="26" t="s">
        <v>113</v>
      </c>
      <c r="J16" s="27" t="s">
        <v>78</v>
      </c>
      <c r="K16" s="26" t="s">
        <v>77</v>
      </c>
      <c r="L16" s="28">
        <v>33051</v>
      </c>
      <c r="M16" s="28">
        <v>33051</v>
      </c>
      <c r="N16" s="92" t="s">
        <v>39</v>
      </c>
      <c r="O16" s="29">
        <v>97.4</v>
      </c>
      <c r="P16" s="45">
        <v>0.5608</v>
      </c>
      <c r="Q16" s="30"/>
      <c r="R16" s="31"/>
      <c r="S16" s="32"/>
      <c r="T16" s="32"/>
      <c r="U16" s="26"/>
      <c r="V16" s="33"/>
      <c r="W16" s="45">
        <f t="shared" si="3"/>
        <v>0</v>
      </c>
      <c r="X16" s="31">
        <v>150</v>
      </c>
      <c r="Y16" s="105">
        <v>162.5</v>
      </c>
      <c r="Z16" s="105">
        <v>162.5</v>
      </c>
      <c r="AA16" s="26"/>
      <c r="AB16" s="33">
        <v>150</v>
      </c>
      <c r="AC16" s="45">
        <f t="shared" si="1"/>
        <v>84.11999999999999</v>
      </c>
      <c r="AD16" s="64">
        <f t="shared" si="2"/>
        <v>150</v>
      </c>
      <c r="AE16" s="26"/>
      <c r="AF16" s="96"/>
      <c r="AG16" s="26"/>
    </row>
    <row r="17" spans="1:33" ht="12.75">
      <c r="A17" s="26"/>
      <c r="B17" s="26">
        <v>1</v>
      </c>
      <c r="C17" s="26" t="s">
        <v>48</v>
      </c>
      <c r="D17" s="26" t="s">
        <v>46</v>
      </c>
      <c r="E17" s="82">
        <v>110</v>
      </c>
      <c r="F17" s="122" t="s">
        <v>169</v>
      </c>
      <c r="G17" s="26" t="s">
        <v>0</v>
      </c>
      <c r="H17" s="26" t="s">
        <v>171</v>
      </c>
      <c r="I17" s="26" t="s">
        <v>76</v>
      </c>
      <c r="J17" s="27" t="s">
        <v>78</v>
      </c>
      <c r="K17" s="26" t="s">
        <v>77</v>
      </c>
      <c r="L17" s="86">
        <v>30350</v>
      </c>
      <c r="M17" s="86">
        <v>30350</v>
      </c>
      <c r="N17" s="92" t="s">
        <v>39</v>
      </c>
      <c r="O17" s="29">
        <v>110</v>
      </c>
      <c r="P17" s="45">
        <v>0.5365</v>
      </c>
      <c r="Q17" s="30"/>
      <c r="R17" s="31"/>
      <c r="S17" s="32"/>
      <c r="T17" s="32"/>
      <c r="U17" s="26"/>
      <c r="V17" s="33"/>
      <c r="W17" s="45">
        <f t="shared" si="3"/>
        <v>0</v>
      </c>
      <c r="X17" s="31">
        <v>150</v>
      </c>
      <c r="Y17" s="32">
        <v>167.5</v>
      </c>
      <c r="Z17" s="32">
        <v>170</v>
      </c>
      <c r="AA17" s="26"/>
      <c r="AB17" s="33">
        <v>170</v>
      </c>
      <c r="AC17" s="45">
        <f t="shared" si="1"/>
        <v>91.205</v>
      </c>
      <c r="AD17" s="64">
        <f t="shared" si="2"/>
        <v>170</v>
      </c>
      <c r="AE17" s="26"/>
      <c r="AF17" s="96" t="s">
        <v>170</v>
      </c>
      <c r="AG17" s="26"/>
    </row>
    <row r="18" spans="1:33" ht="12.75">
      <c r="A18" s="26"/>
      <c r="B18" s="26">
        <v>1</v>
      </c>
      <c r="C18" s="26" t="s">
        <v>48</v>
      </c>
      <c r="D18" s="26" t="s">
        <v>46</v>
      </c>
      <c r="E18" s="82">
        <v>125</v>
      </c>
      <c r="F18" s="122" t="s">
        <v>128</v>
      </c>
      <c r="G18" s="26" t="s">
        <v>0</v>
      </c>
      <c r="H18" s="26"/>
      <c r="I18" s="26" t="s">
        <v>65</v>
      </c>
      <c r="J18" s="27" t="s">
        <v>129</v>
      </c>
      <c r="K18" s="26" t="s">
        <v>77</v>
      </c>
      <c r="L18" s="86">
        <v>24967</v>
      </c>
      <c r="M18" s="86">
        <v>24967</v>
      </c>
      <c r="N18" s="92" t="s">
        <v>6</v>
      </c>
      <c r="O18" s="29">
        <v>114</v>
      </c>
      <c r="P18" s="45">
        <v>0.6243879</v>
      </c>
      <c r="Q18" s="30"/>
      <c r="R18" s="31"/>
      <c r="S18" s="32"/>
      <c r="T18" s="32"/>
      <c r="U18" s="26"/>
      <c r="V18" s="33"/>
      <c r="W18" s="45">
        <f t="shared" si="3"/>
        <v>0</v>
      </c>
      <c r="X18" s="106">
        <v>150</v>
      </c>
      <c r="Y18" s="32">
        <v>155</v>
      </c>
      <c r="Z18" s="32">
        <v>157.5</v>
      </c>
      <c r="AA18" s="26"/>
      <c r="AB18" s="33">
        <v>157.5</v>
      </c>
      <c r="AC18" s="45">
        <f t="shared" si="1"/>
        <v>98.34109425</v>
      </c>
      <c r="AD18" s="64">
        <f t="shared" si="2"/>
        <v>157.5</v>
      </c>
      <c r="AE18" s="26"/>
      <c r="AF18" s="96"/>
      <c r="AG18" s="26"/>
    </row>
    <row r="19" spans="1:33" ht="12.75">
      <c r="A19" s="26"/>
      <c r="B19" s="26">
        <v>1</v>
      </c>
      <c r="C19" s="26" t="s">
        <v>44</v>
      </c>
      <c r="D19" s="26" t="s">
        <v>46</v>
      </c>
      <c r="E19" s="82">
        <v>90</v>
      </c>
      <c r="F19" s="27" t="s">
        <v>139</v>
      </c>
      <c r="G19" s="26" t="s">
        <v>0</v>
      </c>
      <c r="H19" s="26" t="s">
        <v>164</v>
      </c>
      <c r="I19" s="26" t="s">
        <v>76</v>
      </c>
      <c r="J19" s="27" t="s">
        <v>78</v>
      </c>
      <c r="K19" s="26" t="s">
        <v>77</v>
      </c>
      <c r="L19" s="28">
        <v>29383</v>
      </c>
      <c r="M19" s="28">
        <v>29383</v>
      </c>
      <c r="N19" s="92" t="s">
        <v>39</v>
      </c>
      <c r="O19" s="29">
        <v>89.3</v>
      </c>
      <c r="P19" s="45">
        <v>0.5881</v>
      </c>
      <c r="Q19" s="30"/>
      <c r="R19" s="31"/>
      <c r="S19" s="32"/>
      <c r="T19" s="32"/>
      <c r="U19" s="26"/>
      <c r="V19" s="33"/>
      <c r="W19" s="45">
        <f t="shared" si="3"/>
        <v>0</v>
      </c>
      <c r="X19" s="31">
        <v>160</v>
      </c>
      <c r="Y19" s="105">
        <v>170</v>
      </c>
      <c r="Z19" s="105">
        <v>170</v>
      </c>
      <c r="AA19" s="26"/>
      <c r="AB19" s="33">
        <v>160</v>
      </c>
      <c r="AC19" s="45">
        <f t="shared" si="1"/>
        <v>94.09599999999999</v>
      </c>
      <c r="AD19" s="64">
        <f t="shared" si="2"/>
        <v>160</v>
      </c>
      <c r="AE19" s="26"/>
      <c r="AF19" s="96" t="s">
        <v>180</v>
      </c>
      <c r="AG19" s="26"/>
    </row>
    <row r="20" spans="1:33" ht="12.75">
      <c r="A20" s="26"/>
      <c r="B20" s="26">
        <v>1</v>
      </c>
      <c r="C20" s="26" t="s">
        <v>44</v>
      </c>
      <c r="D20" s="26" t="s">
        <v>46</v>
      </c>
      <c r="E20" s="82">
        <v>110</v>
      </c>
      <c r="F20" s="27" t="s">
        <v>162</v>
      </c>
      <c r="G20" s="26" t="s">
        <v>0</v>
      </c>
      <c r="H20" s="26" t="s">
        <v>196</v>
      </c>
      <c r="I20" s="26" t="s">
        <v>18</v>
      </c>
      <c r="J20" s="27" t="s">
        <v>79</v>
      </c>
      <c r="K20" s="26" t="s">
        <v>77</v>
      </c>
      <c r="L20" s="28">
        <v>34949</v>
      </c>
      <c r="M20" s="28">
        <v>34949</v>
      </c>
      <c r="N20" s="92" t="s">
        <v>39</v>
      </c>
      <c r="O20" s="29">
        <v>108.5</v>
      </c>
      <c r="P20" s="45">
        <v>0.5384</v>
      </c>
      <c r="Q20" s="30"/>
      <c r="R20" s="31"/>
      <c r="S20" s="32"/>
      <c r="T20" s="32"/>
      <c r="U20" s="26"/>
      <c r="V20" s="33"/>
      <c r="W20" s="45">
        <f t="shared" si="3"/>
        <v>0</v>
      </c>
      <c r="X20" s="31">
        <v>190</v>
      </c>
      <c r="Y20" s="32">
        <v>200</v>
      </c>
      <c r="Z20" s="32">
        <v>210</v>
      </c>
      <c r="AA20" s="26"/>
      <c r="AB20" s="33">
        <v>210</v>
      </c>
      <c r="AC20" s="45">
        <f t="shared" si="1"/>
        <v>113.064</v>
      </c>
      <c r="AD20" s="64">
        <f t="shared" si="2"/>
        <v>210</v>
      </c>
      <c r="AE20" s="26"/>
      <c r="AF20" s="96" t="s">
        <v>160</v>
      </c>
      <c r="AG20" s="26"/>
    </row>
    <row r="21" spans="1:33" ht="12.75">
      <c r="A21" s="26"/>
      <c r="B21" s="26">
        <v>1</v>
      </c>
      <c r="C21" s="26" t="s">
        <v>44</v>
      </c>
      <c r="D21" s="26" t="s">
        <v>46</v>
      </c>
      <c r="E21" s="82">
        <v>110</v>
      </c>
      <c r="F21" s="27" t="s">
        <v>162</v>
      </c>
      <c r="G21" s="26" t="s">
        <v>0</v>
      </c>
      <c r="H21" s="26" t="s">
        <v>196</v>
      </c>
      <c r="I21" s="26" t="s">
        <v>18</v>
      </c>
      <c r="J21" s="27" t="s">
        <v>79</v>
      </c>
      <c r="K21" s="26" t="s">
        <v>77</v>
      </c>
      <c r="L21" s="28">
        <v>34949</v>
      </c>
      <c r="M21" s="28">
        <v>34949</v>
      </c>
      <c r="N21" s="92" t="s">
        <v>53</v>
      </c>
      <c r="O21" s="29">
        <v>108.5</v>
      </c>
      <c r="P21" s="45">
        <v>0.5384</v>
      </c>
      <c r="Q21" s="30"/>
      <c r="R21" s="31"/>
      <c r="S21" s="32"/>
      <c r="T21" s="32"/>
      <c r="U21" s="26"/>
      <c r="V21" s="33"/>
      <c r="W21" s="45"/>
      <c r="X21" s="31">
        <v>190</v>
      </c>
      <c r="Y21" s="32">
        <v>200</v>
      </c>
      <c r="Z21" s="32">
        <v>210</v>
      </c>
      <c r="AA21" s="26"/>
      <c r="AB21" s="33">
        <v>210</v>
      </c>
      <c r="AC21" s="45">
        <f t="shared" si="1"/>
        <v>113.064</v>
      </c>
      <c r="AD21" s="64">
        <f t="shared" si="2"/>
        <v>210</v>
      </c>
      <c r="AE21" s="26"/>
      <c r="AF21" s="96" t="s">
        <v>160</v>
      </c>
      <c r="AG21" s="26"/>
    </row>
    <row r="22" spans="1:33" ht="12.75">
      <c r="A22" s="26"/>
      <c r="B22" s="26">
        <v>1</v>
      </c>
      <c r="C22" s="26" t="s">
        <v>44</v>
      </c>
      <c r="D22" s="26" t="s">
        <v>46</v>
      </c>
      <c r="E22" s="82">
        <v>125</v>
      </c>
      <c r="F22" s="122" t="s">
        <v>123</v>
      </c>
      <c r="G22" s="26" t="s">
        <v>0</v>
      </c>
      <c r="H22" s="26" t="s">
        <v>125</v>
      </c>
      <c r="I22" s="26" t="s">
        <v>113</v>
      </c>
      <c r="J22" s="27" t="s">
        <v>78</v>
      </c>
      <c r="K22" s="26" t="s">
        <v>77</v>
      </c>
      <c r="L22" s="28">
        <v>31866</v>
      </c>
      <c r="M22" s="28">
        <v>31866</v>
      </c>
      <c r="N22" s="92" t="s">
        <v>39</v>
      </c>
      <c r="O22" s="29">
        <v>124</v>
      </c>
      <c r="P22" s="45">
        <v>0.5224</v>
      </c>
      <c r="Q22" s="30"/>
      <c r="R22" s="31"/>
      <c r="S22" s="32"/>
      <c r="T22" s="32"/>
      <c r="U22" s="26"/>
      <c r="V22" s="33"/>
      <c r="W22" s="45">
        <f>V22*P22</f>
        <v>0</v>
      </c>
      <c r="X22" s="31">
        <v>190</v>
      </c>
      <c r="Y22" s="105">
        <v>200</v>
      </c>
      <c r="Z22" s="105">
        <v>200</v>
      </c>
      <c r="AA22" s="26"/>
      <c r="AB22" s="33">
        <v>190</v>
      </c>
      <c r="AC22" s="45">
        <f t="shared" si="1"/>
        <v>99.256</v>
      </c>
      <c r="AD22" s="64">
        <f t="shared" si="2"/>
        <v>190</v>
      </c>
      <c r="AE22" s="26"/>
      <c r="AF22" s="96"/>
      <c r="AG22" s="26"/>
    </row>
    <row r="23" spans="1:33" ht="12.75">
      <c r="A23" s="26"/>
      <c r="B23" s="26">
        <v>1</v>
      </c>
      <c r="C23" s="26" t="s">
        <v>44</v>
      </c>
      <c r="D23" s="26" t="s">
        <v>46</v>
      </c>
      <c r="E23" s="82" t="s">
        <v>49</v>
      </c>
      <c r="F23" s="27" t="s">
        <v>140</v>
      </c>
      <c r="G23" s="26" t="s">
        <v>0</v>
      </c>
      <c r="H23" s="26" t="s">
        <v>164</v>
      </c>
      <c r="I23" s="26" t="s">
        <v>76</v>
      </c>
      <c r="J23" s="27" t="s">
        <v>78</v>
      </c>
      <c r="K23" s="26" t="s">
        <v>77</v>
      </c>
      <c r="L23" s="28">
        <v>26102</v>
      </c>
      <c r="M23" s="28">
        <v>26102</v>
      </c>
      <c r="N23" s="92" t="s">
        <v>5</v>
      </c>
      <c r="O23" s="29">
        <v>142</v>
      </c>
      <c r="P23" s="45">
        <v>0.5473104</v>
      </c>
      <c r="Q23" s="30"/>
      <c r="R23" s="31"/>
      <c r="S23" s="32"/>
      <c r="T23" s="32"/>
      <c r="U23" s="26"/>
      <c r="V23" s="33"/>
      <c r="W23" s="45">
        <f>V23*P23</f>
        <v>0</v>
      </c>
      <c r="X23" s="31">
        <v>155</v>
      </c>
      <c r="Y23" s="105">
        <v>165</v>
      </c>
      <c r="Z23" s="105">
        <v>165</v>
      </c>
      <c r="AA23" s="26"/>
      <c r="AB23" s="33">
        <v>155</v>
      </c>
      <c r="AC23" s="45">
        <f t="shared" si="1"/>
        <v>84.833112</v>
      </c>
      <c r="AD23" s="64">
        <f t="shared" si="2"/>
        <v>155</v>
      </c>
      <c r="AE23" s="26"/>
      <c r="AF23" s="96"/>
      <c r="AG23" s="26"/>
    </row>
  </sheetData>
  <sheetProtection/>
  <mergeCells count="20">
    <mergeCell ref="M3:M4"/>
    <mergeCell ref="F3:F4"/>
    <mergeCell ref="G3:G4"/>
    <mergeCell ref="H3:H4"/>
    <mergeCell ref="I3:I4"/>
    <mergeCell ref="A3:A4"/>
    <mergeCell ref="B3:B4"/>
    <mergeCell ref="C3:C4"/>
    <mergeCell ref="D3:D4"/>
    <mergeCell ref="E3:E4"/>
    <mergeCell ref="Q3:V3"/>
    <mergeCell ref="J3:J4"/>
    <mergeCell ref="K3:K4"/>
    <mergeCell ref="AG3:AG4"/>
    <mergeCell ref="L3:L4"/>
    <mergeCell ref="N3:N4"/>
    <mergeCell ref="O3:O4"/>
    <mergeCell ref="P3:P4"/>
    <mergeCell ref="AE3:AE4"/>
    <mergeCell ref="AF3:AF4"/>
  </mergeCells>
  <conditionalFormatting sqref="Q5:W23">
    <cfRule type="cellIs" priority="1" dxfId="0" operator="equal" stopIfTrue="1">
      <formula>"$E$30=""Жим лёжа"""</formula>
    </cfRule>
  </conditionalFormatting>
  <dataValidations count="1">
    <dataValidation type="list" allowBlank="1" showInputMessage="1" showErrorMessage="1" sqref="C5:E23 G5:G23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7"/>
  <sheetViews>
    <sheetView zoomScalePageLayoutView="0" workbookViewId="0" topLeftCell="C1">
      <selection activeCell="C6" sqref="A6:IV6"/>
    </sheetView>
  </sheetViews>
  <sheetFormatPr defaultColWidth="9.00390625" defaultRowHeight="12.75"/>
  <cols>
    <col min="1" max="1" width="5.75390625" style="5" hidden="1" customWidth="1"/>
    <col min="2" max="2" width="8.125" style="5" hidden="1" customWidth="1"/>
    <col min="3" max="3" width="6.875" style="5" customWidth="1"/>
    <col min="4" max="4" width="13.75390625" style="80" bestFit="1" customWidth="1"/>
    <col min="5" max="5" width="20.875" style="39" customWidth="1"/>
    <col min="6" max="6" width="6.00390625" style="39" customWidth="1"/>
    <col min="7" max="7" width="31.875" style="5" bestFit="1" customWidth="1"/>
    <col min="8" max="8" width="5.375" style="5" customWidth="1"/>
    <col min="9" max="9" width="14.25390625" style="17" customWidth="1"/>
    <col min="10" max="10" width="17.875" style="5" bestFit="1" customWidth="1"/>
    <col min="11" max="11" width="16.875" style="6" customWidth="1"/>
    <col min="12" max="12" width="6.75390625" style="47" customWidth="1"/>
    <col min="13" max="13" width="11.375" style="21" customWidth="1"/>
    <col min="14" max="14" width="18.625" style="44" bestFit="1" customWidth="1"/>
    <col min="15" max="15" width="7.375" style="18" customWidth="1"/>
    <col min="16" max="16" width="6.375" style="1" bestFit="1" customWidth="1"/>
    <col min="17" max="17" width="6.375" style="5" hidden="1" customWidth="1"/>
    <col min="18" max="18" width="6.375" style="8" hidden="1" customWidth="1"/>
    <col min="19" max="19" width="2.25390625" style="14" hidden="1" customWidth="1"/>
    <col min="20" max="20" width="6.75390625" style="5" hidden="1" customWidth="1"/>
    <col min="21" max="21" width="10.75390625" style="46" hidden="1" customWidth="1"/>
    <col min="22" max="22" width="8.75390625" style="18" hidden="1" customWidth="1"/>
    <col min="23" max="23" width="6.125" style="8" customWidth="1"/>
    <col min="24" max="24" width="7.00390625" style="14" customWidth="1"/>
    <col min="25" max="25" width="6.75390625" style="8" bestFit="1" customWidth="1"/>
    <col min="26" max="26" width="1.875" style="61" bestFit="1" customWidth="1"/>
    <col min="27" max="27" width="7.625" style="46" bestFit="1" customWidth="1"/>
    <col min="28" max="28" width="10.25390625" style="44" bestFit="1" customWidth="1"/>
    <col min="29" max="29" width="5.875" style="5" bestFit="1" customWidth="1"/>
    <col min="30" max="16384" width="9.125" style="5" customWidth="1"/>
  </cols>
  <sheetData>
    <row r="1" spans="2:31" s="34" customFormat="1" ht="18" customHeight="1">
      <c r="B1" s="34" t="s">
        <v>41</v>
      </c>
      <c r="C1" s="49" t="s">
        <v>208</v>
      </c>
      <c r="D1" s="50"/>
      <c r="E1" s="50"/>
      <c r="F1" s="79"/>
      <c r="G1" s="50"/>
      <c r="H1" s="53"/>
      <c r="I1" s="50"/>
      <c r="J1" s="50"/>
      <c r="K1" s="83"/>
      <c r="M1" s="35"/>
      <c r="N1" s="90"/>
      <c r="O1" s="55"/>
      <c r="P1" s="43"/>
      <c r="Q1" s="52"/>
      <c r="R1" s="56"/>
      <c r="S1" s="50"/>
      <c r="T1" s="50"/>
      <c r="U1" s="54"/>
      <c r="V1" s="50"/>
      <c r="W1" s="50"/>
      <c r="X1" s="50"/>
      <c r="Y1" s="57"/>
      <c r="Z1" s="37"/>
      <c r="AA1" s="36"/>
      <c r="AB1" s="61"/>
      <c r="AC1" s="46"/>
      <c r="AE1" s="94"/>
    </row>
    <row r="2" spans="3:31" ht="21" customHeight="1" thickBot="1">
      <c r="C2" s="10" t="s">
        <v>2</v>
      </c>
      <c r="D2" s="2"/>
      <c r="E2" s="2"/>
      <c r="F2" s="81"/>
      <c r="G2" s="2"/>
      <c r="H2" s="16"/>
      <c r="I2" s="2"/>
      <c r="J2" s="2"/>
      <c r="K2" s="84"/>
      <c r="L2" s="5"/>
      <c r="M2" s="3"/>
      <c r="N2" s="91"/>
      <c r="O2" s="24"/>
      <c r="P2" s="43"/>
      <c r="Q2" s="19"/>
      <c r="R2" s="9"/>
      <c r="S2" s="2"/>
      <c r="T2" s="2"/>
      <c r="U2" s="4"/>
      <c r="V2" s="2"/>
      <c r="W2" s="2"/>
      <c r="X2" s="2"/>
      <c r="Y2" s="11"/>
      <c r="Z2" s="14"/>
      <c r="AA2" s="8"/>
      <c r="AB2" s="61"/>
      <c r="AC2" s="46"/>
      <c r="AE2" s="95"/>
    </row>
    <row r="3" spans="1:32" ht="12.75" customHeight="1">
      <c r="A3" s="146" t="s">
        <v>38</v>
      </c>
      <c r="B3" s="144" t="s">
        <v>28</v>
      </c>
      <c r="C3" s="158" t="s">
        <v>42</v>
      </c>
      <c r="D3" s="158" t="s">
        <v>43</v>
      </c>
      <c r="E3" s="158" t="s">
        <v>75</v>
      </c>
      <c r="F3" s="163" t="s">
        <v>22</v>
      </c>
      <c r="G3" s="158" t="s">
        <v>23</v>
      </c>
      <c r="H3" s="160" t="s">
        <v>69</v>
      </c>
      <c r="I3" s="144" t="s">
        <v>40</v>
      </c>
      <c r="J3" s="158" t="s">
        <v>15</v>
      </c>
      <c r="K3" s="142" t="s">
        <v>30</v>
      </c>
      <c r="L3" s="144" t="s">
        <v>31</v>
      </c>
      <c r="M3" s="144" t="s">
        <v>27</v>
      </c>
      <c r="N3" s="148" t="s">
        <v>24</v>
      </c>
      <c r="O3" s="150" t="s">
        <v>21</v>
      </c>
      <c r="P3" s="152" t="s">
        <v>19</v>
      </c>
      <c r="Q3" s="140" t="s">
        <v>32</v>
      </c>
      <c r="R3" s="141"/>
      <c r="S3" s="141"/>
      <c r="T3" s="141"/>
      <c r="U3" s="141"/>
      <c r="V3" s="141"/>
      <c r="W3" s="140" t="s">
        <v>25</v>
      </c>
      <c r="X3" s="141"/>
      <c r="Y3" s="141"/>
      <c r="Z3" s="141"/>
      <c r="AA3" s="65"/>
      <c r="AB3" s="59"/>
      <c r="AC3" s="62" t="s">
        <v>35</v>
      </c>
      <c r="AD3" s="154" t="s">
        <v>29</v>
      </c>
      <c r="AE3" s="156" t="s">
        <v>47</v>
      </c>
      <c r="AF3" s="146" t="s">
        <v>38</v>
      </c>
    </row>
    <row r="4" spans="1:32" s="7" customFormat="1" ht="21" customHeight="1" thickBot="1">
      <c r="A4" s="147"/>
      <c r="B4" s="145"/>
      <c r="C4" s="159"/>
      <c r="D4" s="159"/>
      <c r="E4" s="162"/>
      <c r="F4" s="164"/>
      <c r="G4" s="159"/>
      <c r="H4" s="161"/>
      <c r="I4" s="145"/>
      <c r="J4" s="162"/>
      <c r="K4" s="143"/>
      <c r="L4" s="145"/>
      <c r="M4" s="145"/>
      <c r="N4" s="149"/>
      <c r="O4" s="151"/>
      <c r="P4" s="153"/>
      <c r="Q4" s="20" t="s">
        <v>16</v>
      </c>
      <c r="R4" s="12">
        <v>1</v>
      </c>
      <c r="S4" s="13">
        <v>2</v>
      </c>
      <c r="T4" s="13">
        <v>3</v>
      </c>
      <c r="U4" s="12">
        <v>4</v>
      </c>
      <c r="V4" s="12" t="s">
        <v>26</v>
      </c>
      <c r="W4" s="12">
        <v>1</v>
      </c>
      <c r="X4" s="12">
        <v>2</v>
      </c>
      <c r="Y4" s="12">
        <v>3</v>
      </c>
      <c r="Z4" s="12">
        <v>4</v>
      </c>
      <c r="AA4" s="12" t="s">
        <v>26</v>
      </c>
      <c r="AB4" s="60" t="s">
        <v>20</v>
      </c>
      <c r="AC4" s="63" t="s">
        <v>37</v>
      </c>
      <c r="AD4" s="155"/>
      <c r="AE4" s="157"/>
      <c r="AF4" s="147"/>
    </row>
    <row r="5" spans="1:32" s="34" customFormat="1" ht="12.75">
      <c r="A5" s="26"/>
      <c r="B5" s="26">
        <v>1</v>
      </c>
      <c r="C5" s="26" t="s">
        <v>48</v>
      </c>
      <c r="D5" s="26" t="s">
        <v>71</v>
      </c>
      <c r="E5" s="26" t="s">
        <v>57</v>
      </c>
      <c r="F5" s="82">
        <v>75</v>
      </c>
      <c r="G5" s="122" t="s">
        <v>107</v>
      </c>
      <c r="H5" s="26" t="s">
        <v>1</v>
      </c>
      <c r="I5" s="26"/>
      <c r="J5" s="26"/>
      <c r="K5" s="78" t="s">
        <v>106</v>
      </c>
      <c r="L5" s="26" t="s">
        <v>77</v>
      </c>
      <c r="M5" s="86">
        <v>28760</v>
      </c>
      <c r="N5" s="92" t="s">
        <v>5</v>
      </c>
      <c r="O5" s="29">
        <v>74.9</v>
      </c>
      <c r="P5" s="45">
        <v>0.7223</v>
      </c>
      <c r="Q5" s="30"/>
      <c r="R5" s="31"/>
      <c r="S5" s="32"/>
      <c r="T5" s="32"/>
      <c r="U5" s="26"/>
      <c r="V5" s="33"/>
      <c r="W5" s="31">
        <v>100</v>
      </c>
      <c r="X5" s="32">
        <v>110</v>
      </c>
      <c r="Y5" s="105">
        <v>122.5</v>
      </c>
      <c r="Z5" s="26"/>
      <c r="AA5" s="33">
        <v>110</v>
      </c>
      <c r="AB5" s="45">
        <f aca="true" t="shared" si="0" ref="AB5:AB17">AA5*P5</f>
        <v>79.453</v>
      </c>
      <c r="AC5" s="64">
        <f aca="true" t="shared" si="1" ref="AC5:AC17">AA5+V5</f>
        <v>110</v>
      </c>
      <c r="AD5" s="26"/>
      <c r="AE5" s="96"/>
      <c r="AF5" s="26"/>
    </row>
    <row r="6" spans="1:32" s="34" customFormat="1" ht="12.75" customHeight="1">
      <c r="A6" s="26"/>
      <c r="B6" s="26">
        <v>1</v>
      </c>
      <c r="C6" s="26" t="s">
        <v>48</v>
      </c>
      <c r="D6" s="26" t="s">
        <v>45</v>
      </c>
      <c r="E6" s="26" t="s">
        <v>57</v>
      </c>
      <c r="F6" s="82">
        <v>67.5</v>
      </c>
      <c r="G6" s="27" t="s">
        <v>203</v>
      </c>
      <c r="H6" s="26" t="s">
        <v>0</v>
      </c>
      <c r="I6" s="26" t="s">
        <v>146</v>
      </c>
      <c r="J6" s="26" t="s">
        <v>76</v>
      </c>
      <c r="K6" s="27" t="s">
        <v>78</v>
      </c>
      <c r="L6" s="26" t="s">
        <v>77</v>
      </c>
      <c r="M6" s="28">
        <v>30773</v>
      </c>
      <c r="N6" s="92" t="s">
        <v>39</v>
      </c>
      <c r="O6" s="29">
        <v>62.3</v>
      </c>
      <c r="P6" s="45">
        <v>0.7826</v>
      </c>
      <c r="Q6" s="30"/>
      <c r="R6" s="31"/>
      <c r="S6" s="32"/>
      <c r="T6" s="32"/>
      <c r="U6" s="26"/>
      <c r="V6" s="33"/>
      <c r="W6" s="31">
        <v>140</v>
      </c>
      <c r="X6" s="105">
        <v>145</v>
      </c>
      <c r="Y6" s="105">
        <v>145</v>
      </c>
      <c r="Z6" s="26"/>
      <c r="AA6" s="33">
        <v>140</v>
      </c>
      <c r="AB6" s="45">
        <f t="shared" si="0"/>
        <v>109.564</v>
      </c>
      <c r="AC6" s="64">
        <f t="shared" si="1"/>
        <v>140</v>
      </c>
      <c r="AD6" s="26"/>
      <c r="AE6" s="96"/>
      <c r="AF6" s="26"/>
    </row>
    <row r="7" spans="1:32" s="34" customFormat="1" ht="12.75">
      <c r="A7" s="26"/>
      <c r="B7" s="26">
        <v>1</v>
      </c>
      <c r="C7" s="26" t="s">
        <v>48</v>
      </c>
      <c r="D7" s="26" t="s">
        <v>71</v>
      </c>
      <c r="E7" s="26" t="s">
        <v>57</v>
      </c>
      <c r="F7" s="82">
        <v>67.5</v>
      </c>
      <c r="G7" s="122" t="s">
        <v>163</v>
      </c>
      <c r="H7" s="26" t="s">
        <v>0</v>
      </c>
      <c r="I7" s="85" t="s">
        <v>66</v>
      </c>
      <c r="J7" s="26" t="s">
        <v>62</v>
      </c>
      <c r="K7" s="27" t="s">
        <v>106</v>
      </c>
      <c r="L7" s="26" t="s">
        <v>77</v>
      </c>
      <c r="M7" s="86">
        <v>29936</v>
      </c>
      <c r="N7" s="92" t="s">
        <v>39</v>
      </c>
      <c r="O7" s="29">
        <v>67.2</v>
      </c>
      <c r="P7" s="45">
        <v>0.7287</v>
      </c>
      <c r="Q7" s="30"/>
      <c r="R7" s="31"/>
      <c r="S7" s="32"/>
      <c r="T7" s="32"/>
      <c r="U7" s="26"/>
      <c r="V7" s="33"/>
      <c r="W7" s="31">
        <v>140</v>
      </c>
      <c r="X7" s="105">
        <v>150</v>
      </c>
      <c r="Y7" s="105">
        <v>150</v>
      </c>
      <c r="Z7" s="26"/>
      <c r="AA7" s="33">
        <v>140</v>
      </c>
      <c r="AB7" s="45">
        <f t="shared" si="0"/>
        <v>102.018</v>
      </c>
      <c r="AC7" s="64">
        <f t="shared" si="1"/>
        <v>140</v>
      </c>
      <c r="AD7" s="26"/>
      <c r="AE7" s="96"/>
      <c r="AF7" s="26"/>
    </row>
    <row r="8" spans="1:32" s="34" customFormat="1" ht="12.75" customHeight="1">
      <c r="A8" s="26"/>
      <c r="B8" s="26">
        <v>2</v>
      </c>
      <c r="C8" s="26" t="s">
        <v>48</v>
      </c>
      <c r="D8" s="26" t="s">
        <v>71</v>
      </c>
      <c r="E8" s="26" t="s">
        <v>57</v>
      </c>
      <c r="F8" s="82">
        <v>67.5</v>
      </c>
      <c r="G8" s="122" t="s">
        <v>126</v>
      </c>
      <c r="H8" s="26" t="s">
        <v>0</v>
      </c>
      <c r="I8" s="26"/>
      <c r="J8" s="26" t="s">
        <v>187</v>
      </c>
      <c r="K8" s="27"/>
      <c r="L8" s="26" t="s">
        <v>77</v>
      </c>
      <c r="M8" s="86">
        <v>31099</v>
      </c>
      <c r="N8" s="92" t="s">
        <v>39</v>
      </c>
      <c r="O8" s="29">
        <v>65.7</v>
      </c>
      <c r="P8" s="45">
        <v>0.7439</v>
      </c>
      <c r="Q8" s="30"/>
      <c r="R8" s="31"/>
      <c r="S8" s="32"/>
      <c r="T8" s="32"/>
      <c r="U8" s="26"/>
      <c r="V8" s="33"/>
      <c r="W8" s="31">
        <v>120</v>
      </c>
      <c r="X8" s="32">
        <v>125</v>
      </c>
      <c r="Y8" s="32">
        <v>130</v>
      </c>
      <c r="Z8" s="26"/>
      <c r="AA8" s="33">
        <v>130</v>
      </c>
      <c r="AB8" s="45">
        <f t="shared" si="0"/>
        <v>96.707</v>
      </c>
      <c r="AC8" s="64">
        <f t="shared" si="1"/>
        <v>130</v>
      </c>
      <c r="AD8" s="26"/>
      <c r="AE8" s="96"/>
      <c r="AF8" s="26"/>
    </row>
    <row r="9" spans="1:32" s="34" customFormat="1" ht="12.75">
      <c r="A9" s="26"/>
      <c r="B9" s="26">
        <v>1</v>
      </c>
      <c r="C9" s="26" t="s">
        <v>48</v>
      </c>
      <c r="D9" s="26" t="s">
        <v>71</v>
      </c>
      <c r="E9" s="26" t="s">
        <v>57</v>
      </c>
      <c r="F9" s="82">
        <v>67.5</v>
      </c>
      <c r="G9" s="27" t="s">
        <v>141</v>
      </c>
      <c r="H9" s="26" t="s">
        <v>0</v>
      </c>
      <c r="I9" s="26" t="s">
        <v>164</v>
      </c>
      <c r="J9" s="26" t="s">
        <v>76</v>
      </c>
      <c r="K9" s="27" t="s">
        <v>78</v>
      </c>
      <c r="L9" s="26" t="s">
        <v>77</v>
      </c>
      <c r="M9" s="28">
        <v>34911</v>
      </c>
      <c r="N9" s="92" t="s">
        <v>53</v>
      </c>
      <c r="O9" s="29">
        <v>67</v>
      </c>
      <c r="P9" s="45">
        <v>0.7307</v>
      </c>
      <c r="Q9" s="30"/>
      <c r="R9" s="31"/>
      <c r="S9" s="32"/>
      <c r="T9" s="32"/>
      <c r="U9" s="26"/>
      <c r="V9" s="33"/>
      <c r="W9" s="31">
        <v>160</v>
      </c>
      <c r="X9" s="105">
        <v>167.5</v>
      </c>
      <c r="Y9" s="105">
        <v>167.5</v>
      </c>
      <c r="Z9" s="26"/>
      <c r="AA9" s="33">
        <v>160</v>
      </c>
      <c r="AB9" s="45">
        <f t="shared" si="0"/>
        <v>116.912</v>
      </c>
      <c r="AC9" s="64">
        <f t="shared" si="1"/>
        <v>160</v>
      </c>
      <c r="AD9" s="26"/>
      <c r="AE9" s="96" t="s">
        <v>180</v>
      </c>
      <c r="AF9" s="26"/>
    </row>
    <row r="10" spans="1:32" s="34" customFormat="1" ht="12.75">
      <c r="A10" s="26"/>
      <c r="B10" s="26">
        <v>1</v>
      </c>
      <c r="C10" s="26" t="s">
        <v>48</v>
      </c>
      <c r="D10" s="26" t="s">
        <v>71</v>
      </c>
      <c r="E10" s="26" t="s">
        <v>57</v>
      </c>
      <c r="F10" s="82">
        <v>75</v>
      </c>
      <c r="G10" s="122" t="s">
        <v>135</v>
      </c>
      <c r="H10" s="26" t="s">
        <v>0</v>
      </c>
      <c r="I10" s="26" t="s">
        <v>110</v>
      </c>
      <c r="J10" s="26" t="s">
        <v>76</v>
      </c>
      <c r="K10" s="27" t="s">
        <v>78</v>
      </c>
      <c r="L10" s="26" t="s">
        <v>77</v>
      </c>
      <c r="M10" s="86">
        <v>35745</v>
      </c>
      <c r="N10" s="92" t="s">
        <v>53</v>
      </c>
      <c r="O10" s="29">
        <v>74.8</v>
      </c>
      <c r="P10" s="45">
        <v>0.6659</v>
      </c>
      <c r="Q10" s="30"/>
      <c r="R10" s="31"/>
      <c r="S10" s="32"/>
      <c r="T10" s="32"/>
      <c r="U10" s="26"/>
      <c r="V10" s="33"/>
      <c r="W10" s="31">
        <v>155</v>
      </c>
      <c r="X10" s="105">
        <v>167.5</v>
      </c>
      <c r="Y10" s="105">
        <v>167.5</v>
      </c>
      <c r="Z10" s="26"/>
      <c r="AA10" s="33">
        <v>155</v>
      </c>
      <c r="AB10" s="45">
        <f t="shared" si="0"/>
        <v>103.2145</v>
      </c>
      <c r="AC10" s="64">
        <f t="shared" si="1"/>
        <v>155</v>
      </c>
      <c r="AD10" s="26"/>
      <c r="AE10" s="96"/>
      <c r="AF10" s="26"/>
    </row>
    <row r="11" spans="1:32" s="34" customFormat="1" ht="12.75">
      <c r="A11" s="26"/>
      <c r="B11" s="26">
        <v>1</v>
      </c>
      <c r="C11" s="26" t="s">
        <v>48</v>
      </c>
      <c r="D11" s="26" t="s">
        <v>71</v>
      </c>
      <c r="E11" s="26" t="s">
        <v>57</v>
      </c>
      <c r="F11" s="82">
        <v>75</v>
      </c>
      <c r="G11" s="122" t="s">
        <v>118</v>
      </c>
      <c r="H11" s="26" t="s">
        <v>0</v>
      </c>
      <c r="I11" s="85" t="s">
        <v>66</v>
      </c>
      <c r="J11" s="26" t="s">
        <v>62</v>
      </c>
      <c r="K11" s="27" t="s">
        <v>106</v>
      </c>
      <c r="L11" s="26" t="s">
        <v>77</v>
      </c>
      <c r="M11" s="86">
        <v>32757</v>
      </c>
      <c r="N11" s="92" t="s">
        <v>39</v>
      </c>
      <c r="O11" s="29">
        <v>73.4</v>
      </c>
      <c r="P11" s="45">
        <v>0.676</v>
      </c>
      <c r="Q11" s="30"/>
      <c r="R11" s="31"/>
      <c r="S11" s="32"/>
      <c r="T11" s="32"/>
      <c r="U11" s="26"/>
      <c r="V11" s="33"/>
      <c r="W11" s="31">
        <v>170</v>
      </c>
      <c r="X11" s="105">
        <v>185</v>
      </c>
      <c r="Y11" s="32">
        <v>185</v>
      </c>
      <c r="Z11" s="26"/>
      <c r="AA11" s="33">
        <v>185</v>
      </c>
      <c r="AB11" s="45">
        <f t="shared" si="0"/>
        <v>125.06</v>
      </c>
      <c r="AC11" s="64">
        <f t="shared" si="1"/>
        <v>185</v>
      </c>
      <c r="AD11" s="26"/>
      <c r="AE11" s="96" t="s">
        <v>60</v>
      </c>
      <c r="AF11" s="26"/>
    </row>
    <row r="12" spans="1:32" s="34" customFormat="1" ht="12.75">
      <c r="A12" s="26"/>
      <c r="B12" s="26">
        <v>1</v>
      </c>
      <c r="C12" s="26" t="s">
        <v>48</v>
      </c>
      <c r="D12" s="26" t="s">
        <v>71</v>
      </c>
      <c r="E12" s="26" t="s">
        <v>57</v>
      </c>
      <c r="F12" s="82">
        <v>75</v>
      </c>
      <c r="G12" s="122" t="s">
        <v>80</v>
      </c>
      <c r="H12" s="26" t="s">
        <v>0</v>
      </c>
      <c r="I12" s="26"/>
      <c r="J12" s="27" t="s">
        <v>105</v>
      </c>
      <c r="K12" s="27" t="s">
        <v>79</v>
      </c>
      <c r="L12" s="26" t="s">
        <v>77</v>
      </c>
      <c r="M12" s="86">
        <v>28618</v>
      </c>
      <c r="N12" s="92" t="s">
        <v>5</v>
      </c>
      <c r="O12" s="29">
        <v>74.3</v>
      </c>
      <c r="P12" s="45">
        <v>0.6694</v>
      </c>
      <c r="Q12" s="30"/>
      <c r="R12" s="31"/>
      <c r="S12" s="32"/>
      <c r="T12" s="32"/>
      <c r="U12" s="26"/>
      <c r="V12" s="33"/>
      <c r="W12" s="31">
        <v>200</v>
      </c>
      <c r="X12" s="32">
        <v>220</v>
      </c>
      <c r="Y12" s="32">
        <v>227.5</v>
      </c>
      <c r="Z12" s="26"/>
      <c r="AA12" s="33">
        <v>227.5</v>
      </c>
      <c r="AB12" s="45">
        <f t="shared" si="0"/>
        <v>152.2885</v>
      </c>
      <c r="AC12" s="64">
        <f t="shared" si="1"/>
        <v>227.5</v>
      </c>
      <c r="AD12" s="26"/>
      <c r="AE12" s="96"/>
      <c r="AF12" s="26"/>
    </row>
    <row r="13" spans="1:32" s="34" customFormat="1" ht="12.75" customHeight="1">
      <c r="A13" s="26"/>
      <c r="B13" s="26">
        <v>1</v>
      </c>
      <c r="C13" s="26" t="s">
        <v>48</v>
      </c>
      <c r="D13" s="26" t="s">
        <v>71</v>
      </c>
      <c r="E13" s="26" t="s">
        <v>57</v>
      </c>
      <c r="F13" s="82">
        <v>90</v>
      </c>
      <c r="G13" s="122" t="s">
        <v>124</v>
      </c>
      <c r="H13" s="26" t="s">
        <v>0</v>
      </c>
      <c r="I13" s="26"/>
      <c r="J13" s="26" t="s">
        <v>67</v>
      </c>
      <c r="K13" s="27" t="s">
        <v>58</v>
      </c>
      <c r="L13" s="26" t="s">
        <v>77</v>
      </c>
      <c r="M13" s="86">
        <v>33796</v>
      </c>
      <c r="N13" s="92" t="s">
        <v>39</v>
      </c>
      <c r="O13" s="29">
        <v>90</v>
      </c>
      <c r="P13" s="45">
        <v>0.5853</v>
      </c>
      <c r="Q13" s="30"/>
      <c r="R13" s="31"/>
      <c r="S13" s="32"/>
      <c r="T13" s="32"/>
      <c r="U13" s="26"/>
      <c r="V13" s="33"/>
      <c r="W13" s="31">
        <v>200</v>
      </c>
      <c r="X13" s="32">
        <v>205</v>
      </c>
      <c r="Y13" s="105">
        <v>207.5</v>
      </c>
      <c r="Z13" s="26"/>
      <c r="AA13" s="33">
        <v>205</v>
      </c>
      <c r="AB13" s="45">
        <f t="shared" si="0"/>
        <v>119.9865</v>
      </c>
      <c r="AC13" s="64">
        <f t="shared" si="1"/>
        <v>205</v>
      </c>
      <c r="AD13" s="26"/>
      <c r="AE13" s="96"/>
      <c r="AF13" s="26"/>
    </row>
    <row r="14" spans="1:32" s="34" customFormat="1" ht="12.75">
      <c r="A14" s="26"/>
      <c r="B14" s="26">
        <v>1</v>
      </c>
      <c r="C14" s="26" t="s">
        <v>48</v>
      </c>
      <c r="D14" s="26" t="s">
        <v>71</v>
      </c>
      <c r="E14" s="26" t="s">
        <v>57</v>
      </c>
      <c r="F14" s="82">
        <v>110</v>
      </c>
      <c r="G14" s="122" t="s">
        <v>130</v>
      </c>
      <c r="H14" s="26" t="s">
        <v>0</v>
      </c>
      <c r="I14" s="26" t="s">
        <v>110</v>
      </c>
      <c r="J14" s="26" t="s">
        <v>76</v>
      </c>
      <c r="K14" s="27" t="s">
        <v>78</v>
      </c>
      <c r="L14" s="26" t="s">
        <v>77</v>
      </c>
      <c r="M14" s="28">
        <v>22668</v>
      </c>
      <c r="N14" s="92" t="s">
        <v>6</v>
      </c>
      <c r="O14" s="29">
        <v>105</v>
      </c>
      <c r="P14" s="45">
        <v>0.7774909999999999</v>
      </c>
      <c r="Q14" s="30"/>
      <c r="R14" s="31"/>
      <c r="S14" s="32"/>
      <c r="T14" s="32"/>
      <c r="U14" s="26"/>
      <c r="V14" s="33"/>
      <c r="W14" s="31">
        <v>190</v>
      </c>
      <c r="X14" s="32">
        <v>205</v>
      </c>
      <c r="Y14" s="105">
        <v>210</v>
      </c>
      <c r="Z14" s="26"/>
      <c r="AA14" s="33">
        <v>205</v>
      </c>
      <c r="AB14" s="45">
        <f t="shared" si="0"/>
        <v>159.38565499999999</v>
      </c>
      <c r="AC14" s="64">
        <f t="shared" si="1"/>
        <v>205</v>
      </c>
      <c r="AD14" s="26"/>
      <c r="AE14" s="96" t="s">
        <v>153</v>
      </c>
      <c r="AF14" s="26"/>
    </row>
    <row r="15" spans="1:32" s="34" customFormat="1" ht="12.75">
      <c r="A15" s="26"/>
      <c r="B15" s="26">
        <v>1</v>
      </c>
      <c r="C15" s="26" t="s">
        <v>44</v>
      </c>
      <c r="D15" s="26" t="s">
        <v>71</v>
      </c>
      <c r="E15" s="26" t="s">
        <v>57</v>
      </c>
      <c r="F15" s="82">
        <v>90</v>
      </c>
      <c r="G15" s="27" t="s">
        <v>139</v>
      </c>
      <c r="H15" s="26" t="s">
        <v>0</v>
      </c>
      <c r="I15" s="26" t="s">
        <v>164</v>
      </c>
      <c r="J15" s="26" t="s">
        <v>76</v>
      </c>
      <c r="K15" s="27" t="s">
        <v>78</v>
      </c>
      <c r="L15" s="26" t="s">
        <v>77</v>
      </c>
      <c r="M15" s="28">
        <v>29383</v>
      </c>
      <c r="N15" s="92" t="s">
        <v>39</v>
      </c>
      <c r="O15" s="29">
        <v>89.3</v>
      </c>
      <c r="P15" s="45">
        <v>0.5881</v>
      </c>
      <c r="Q15" s="30"/>
      <c r="R15" s="31"/>
      <c r="S15" s="32"/>
      <c r="T15" s="32"/>
      <c r="U15" s="26"/>
      <c r="V15" s="33"/>
      <c r="W15" s="31">
        <v>230</v>
      </c>
      <c r="X15" s="105">
        <v>240</v>
      </c>
      <c r="Y15" s="105">
        <v>240</v>
      </c>
      <c r="Z15" s="26"/>
      <c r="AA15" s="33">
        <v>230</v>
      </c>
      <c r="AB15" s="45">
        <f t="shared" si="0"/>
        <v>135.26299999999998</v>
      </c>
      <c r="AC15" s="64">
        <f t="shared" si="1"/>
        <v>230</v>
      </c>
      <c r="AD15" s="26"/>
      <c r="AE15" s="96" t="s">
        <v>180</v>
      </c>
      <c r="AF15" s="26"/>
    </row>
    <row r="16" spans="1:32" s="34" customFormat="1" ht="12.75">
      <c r="A16" s="26"/>
      <c r="B16" s="26">
        <v>1</v>
      </c>
      <c r="C16" s="26" t="s">
        <v>44</v>
      </c>
      <c r="D16" s="26" t="s">
        <v>71</v>
      </c>
      <c r="E16" s="26" t="s">
        <v>57</v>
      </c>
      <c r="F16" s="82">
        <v>125</v>
      </c>
      <c r="G16" s="107" t="s">
        <v>168</v>
      </c>
      <c r="H16" s="26" t="s">
        <v>0</v>
      </c>
      <c r="I16" s="85" t="s">
        <v>110</v>
      </c>
      <c r="J16" s="26" t="s">
        <v>76</v>
      </c>
      <c r="K16" s="27" t="s">
        <v>78</v>
      </c>
      <c r="L16" s="26" t="s">
        <v>77</v>
      </c>
      <c r="M16" s="28">
        <v>31591</v>
      </c>
      <c r="N16" s="92" t="s">
        <v>39</v>
      </c>
      <c r="O16" s="29">
        <v>120</v>
      </c>
      <c r="P16" s="45">
        <v>0.527</v>
      </c>
      <c r="Q16" s="30"/>
      <c r="R16" s="31"/>
      <c r="S16" s="32"/>
      <c r="T16" s="32"/>
      <c r="U16" s="26"/>
      <c r="V16" s="33"/>
      <c r="W16" s="31">
        <v>290</v>
      </c>
      <c r="X16" s="32">
        <v>307.5</v>
      </c>
      <c r="Y16" s="32">
        <v>310</v>
      </c>
      <c r="Z16" s="26"/>
      <c r="AA16" s="33">
        <v>310</v>
      </c>
      <c r="AB16" s="45">
        <f t="shared" si="0"/>
        <v>163.37</v>
      </c>
      <c r="AC16" s="64">
        <f t="shared" si="1"/>
        <v>310</v>
      </c>
      <c r="AD16" s="26"/>
      <c r="AE16" s="96" t="s">
        <v>153</v>
      </c>
      <c r="AF16" s="26"/>
    </row>
    <row r="17" spans="1:32" s="34" customFormat="1" ht="12.75">
      <c r="A17" s="26"/>
      <c r="B17" s="26">
        <v>1</v>
      </c>
      <c r="C17" s="26" t="s">
        <v>44</v>
      </c>
      <c r="D17" s="26" t="s">
        <v>72</v>
      </c>
      <c r="E17" s="26" t="s">
        <v>57</v>
      </c>
      <c r="F17" s="82">
        <v>110</v>
      </c>
      <c r="G17" s="27" t="s">
        <v>198</v>
      </c>
      <c r="H17" s="26" t="s">
        <v>0</v>
      </c>
      <c r="I17" s="108" t="s">
        <v>90</v>
      </c>
      <c r="J17" s="26" t="s">
        <v>113</v>
      </c>
      <c r="K17" s="27" t="s">
        <v>78</v>
      </c>
      <c r="L17" s="26" t="s">
        <v>77</v>
      </c>
      <c r="M17" s="28">
        <v>32427</v>
      </c>
      <c r="N17" s="92" t="s">
        <v>39</v>
      </c>
      <c r="O17" s="29">
        <v>105</v>
      </c>
      <c r="P17" s="45">
        <v>0.5437</v>
      </c>
      <c r="Q17" s="30"/>
      <c r="R17" s="31"/>
      <c r="S17" s="32"/>
      <c r="T17" s="32"/>
      <c r="U17" s="26"/>
      <c r="V17" s="33"/>
      <c r="W17" s="106">
        <v>295</v>
      </c>
      <c r="X17" s="32">
        <v>295</v>
      </c>
      <c r="Y17" s="32">
        <v>302.5</v>
      </c>
      <c r="Z17" s="26"/>
      <c r="AA17" s="33">
        <v>302.5</v>
      </c>
      <c r="AB17" s="45">
        <f t="shared" si="0"/>
        <v>164.46925</v>
      </c>
      <c r="AC17" s="64">
        <f t="shared" si="1"/>
        <v>302.5</v>
      </c>
      <c r="AD17" s="26"/>
      <c r="AE17" s="96"/>
      <c r="AF17" s="26"/>
    </row>
  </sheetData>
  <sheetProtection/>
  <mergeCells count="21">
    <mergeCell ref="P3:P4"/>
    <mergeCell ref="C3:C4"/>
    <mergeCell ref="D3:D4"/>
    <mergeCell ref="A3:A4"/>
    <mergeCell ref="B3:B4"/>
    <mergeCell ref="Q3:V3"/>
    <mergeCell ref="K3:K4"/>
    <mergeCell ref="L3:L4"/>
    <mergeCell ref="M3:M4"/>
    <mergeCell ref="E3:E4"/>
    <mergeCell ref="F3:F4"/>
    <mergeCell ref="W3:Z3"/>
    <mergeCell ref="AE3:AE4"/>
    <mergeCell ref="AF3:AF4"/>
    <mergeCell ref="AD3:AD4"/>
    <mergeCell ref="G3:G4"/>
    <mergeCell ref="H3:H4"/>
    <mergeCell ref="I3:I4"/>
    <mergeCell ref="N3:N4"/>
    <mergeCell ref="J3:J4"/>
    <mergeCell ref="O3:O4"/>
  </mergeCells>
  <conditionalFormatting sqref="W15 W10:W13 O5:V17">
    <cfRule type="cellIs" priority="3" dxfId="0" operator="equal" stopIfTrue="1">
      <formula>"$E$30=""Жим лёжа"""</formula>
    </cfRule>
  </conditionalFormatting>
  <dataValidations count="5">
    <dataValidation type="list" allowBlank="1" showInputMessage="1" showErrorMessage="1" sqref="H5:H17">
      <formula1>#REF!</formula1>
    </dataValidation>
    <dataValidation type="list" allowBlank="1" showInputMessage="1" showErrorMessage="1" sqref="E5:E17">
      <formula1>#REF!</formula1>
    </dataValidation>
    <dataValidation type="list" allowBlank="1" showInputMessage="1" showErrorMessage="1" sqref="C5:C17">
      <formula1>#REF!</formula1>
    </dataValidation>
    <dataValidation type="list" allowBlank="1" showInputMessage="1" showErrorMessage="1" sqref="D5:D17">
      <formula1>#REF!</formula1>
    </dataValidation>
    <dataValidation type="list" allowBlank="1" showInputMessage="1" showErrorMessage="1" sqref="F5:F17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"/>
  <sheetViews>
    <sheetView zoomScale="85" zoomScaleNormal="85" zoomScalePageLayoutView="0" workbookViewId="0" topLeftCell="F1">
      <selection activeCell="G5" sqref="G5:G11"/>
    </sheetView>
  </sheetViews>
  <sheetFormatPr defaultColWidth="9.00390625" defaultRowHeight="12.75"/>
  <cols>
    <col min="1" max="1" width="5.125" style="5" customWidth="1"/>
    <col min="2" max="2" width="6.25390625" style="5" customWidth="1"/>
    <col min="3" max="3" width="5.75390625" style="5" customWidth="1"/>
    <col min="4" max="4" width="6.125" style="5" customWidth="1"/>
    <col min="5" max="5" width="37.125" style="5" bestFit="1" customWidth="1"/>
    <col min="6" max="6" width="6.875" style="80" customWidth="1"/>
    <col min="7" max="7" width="33.875" style="5" bestFit="1" customWidth="1"/>
    <col min="8" max="8" width="5.625" style="5" bestFit="1" customWidth="1"/>
    <col min="9" max="9" width="13.875" style="5" customWidth="1"/>
    <col min="10" max="10" width="18.125" style="5" bestFit="1" customWidth="1"/>
    <col min="11" max="11" width="16.375" style="5" customWidth="1"/>
    <col min="12" max="12" width="9.00390625" style="5" customWidth="1"/>
    <col min="13" max="13" width="12.625" style="6" customWidth="1"/>
    <col min="14" max="14" width="18.75390625" style="21" bestFit="1" customWidth="1"/>
    <col min="15" max="15" width="6.875" style="25" bestFit="1" customWidth="1"/>
    <col min="16" max="16" width="11.625" style="44" customWidth="1"/>
    <col min="17" max="18" width="6.25390625" style="5" bestFit="1" customWidth="1"/>
    <col min="19" max="19" width="6.125" style="69" customWidth="1"/>
    <col min="20" max="20" width="12.25390625" style="73" bestFit="1" customWidth="1"/>
    <col min="21" max="21" width="21.375" style="5" bestFit="1" customWidth="1"/>
    <col min="22" max="22" width="16.125" style="5" bestFit="1" customWidth="1"/>
    <col min="23" max="16384" width="9.125" style="5" customWidth="1"/>
  </cols>
  <sheetData>
    <row r="1" spans="2:20" s="34" customFormat="1" ht="20.25">
      <c r="B1" s="34" t="s">
        <v>41</v>
      </c>
      <c r="C1" s="49" t="s">
        <v>73</v>
      </c>
      <c r="D1" s="50"/>
      <c r="E1" s="50"/>
      <c r="F1" s="79"/>
      <c r="G1" s="50"/>
      <c r="H1" s="53"/>
      <c r="I1" s="50"/>
      <c r="J1" s="50"/>
      <c r="K1" s="54"/>
      <c r="M1" s="35"/>
      <c r="N1" s="72"/>
      <c r="O1" s="55"/>
      <c r="P1" s="43"/>
      <c r="Q1" s="50"/>
      <c r="R1" s="50"/>
      <c r="S1" s="68"/>
      <c r="T1" s="73"/>
    </row>
    <row r="2" spans="3:19" ht="21" thickBot="1">
      <c r="C2" s="10" t="s">
        <v>2</v>
      </c>
      <c r="D2" s="2"/>
      <c r="E2" s="2"/>
      <c r="F2" s="81"/>
      <c r="G2" s="2"/>
      <c r="H2" s="16"/>
      <c r="I2" s="2"/>
      <c r="J2" s="2"/>
      <c r="K2" s="4"/>
      <c r="M2" s="3"/>
      <c r="N2" s="22"/>
      <c r="O2" s="24"/>
      <c r="P2" s="43"/>
      <c r="Q2" s="2"/>
      <c r="R2" s="2"/>
      <c r="S2" s="68"/>
    </row>
    <row r="3" spans="1:23" ht="12.75" customHeight="1">
      <c r="A3" s="146" t="s">
        <v>38</v>
      </c>
      <c r="B3" s="144" t="s">
        <v>28</v>
      </c>
      <c r="C3" s="158" t="s">
        <v>42</v>
      </c>
      <c r="D3" s="158" t="s">
        <v>43</v>
      </c>
      <c r="E3" s="158"/>
      <c r="F3" s="163" t="s">
        <v>22</v>
      </c>
      <c r="G3" s="158" t="s">
        <v>23</v>
      </c>
      <c r="H3" s="160" t="s">
        <v>69</v>
      </c>
      <c r="I3" s="144" t="s">
        <v>40</v>
      </c>
      <c r="J3" s="158" t="s">
        <v>15</v>
      </c>
      <c r="K3" s="144" t="s">
        <v>30</v>
      </c>
      <c r="L3" s="144" t="s">
        <v>31</v>
      </c>
      <c r="M3" s="144" t="s">
        <v>27</v>
      </c>
      <c r="N3" s="166" t="s">
        <v>24</v>
      </c>
      <c r="O3" s="150" t="s">
        <v>21</v>
      </c>
      <c r="P3" s="165" t="s">
        <v>61</v>
      </c>
      <c r="Q3" s="67" t="s">
        <v>51</v>
      </c>
      <c r="R3" s="65"/>
      <c r="S3" s="70"/>
      <c r="T3" s="74"/>
      <c r="U3" s="154" t="s">
        <v>29</v>
      </c>
      <c r="V3" s="154" t="s">
        <v>47</v>
      </c>
      <c r="W3" s="146" t="s">
        <v>38</v>
      </c>
    </row>
    <row r="4" spans="1:23" s="7" customFormat="1" ht="21" customHeight="1" thickBot="1">
      <c r="A4" s="147"/>
      <c r="B4" s="145"/>
      <c r="C4" s="159"/>
      <c r="D4" s="159"/>
      <c r="E4" s="162"/>
      <c r="F4" s="164"/>
      <c r="G4" s="159"/>
      <c r="H4" s="161"/>
      <c r="I4" s="145"/>
      <c r="J4" s="162"/>
      <c r="K4" s="145"/>
      <c r="L4" s="145"/>
      <c r="M4" s="145"/>
      <c r="N4" s="167"/>
      <c r="O4" s="151"/>
      <c r="P4" s="162"/>
      <c r="Q4" s="12" t="s">
        <v>63</v>
      </c>
      <c r="R4" s="12" t="s">
        <v>64</v>
      </c>
      <c r="S4" s="63" t="s">
        <v>52</v>
      </c>
      <c r="T4" s="75" t="s">
        <v>70</v>
      </c>
      <c r="U4" s="155"/>
      <c r="V4" s="155"/>
      <c r="W4" s="147"/>
    </row>
    <row r="5" spans="1:23" s="34" customFormat="1" ht="12.75">
      <c r="A5" s="26"/>
      <c r="B5" s="26">
        <v>1</v>
      </c>
      <c r="C5" s="26" t="s">
        <v>48</v>
      </c>
      <c r="D5" s="26" t="s">
        <v>46</v>
      </c>
      <c r="E5" s="87" t="s">
        <v>10</v>
      </c>
      <c r="F5" s="82">
        <v>75</v>
      </c>
      <c r="G5" s="89" t="s">
        <v>112</v>
      </c>
      <c r="H5" s="26" t="s">
        <v>0</v>
      </c>
      <c r="I5" s="26"/>
      <c r="J5" s="26" t="s">
        <v>113</v>
      </c>
      <c r="K5" s="27" t="s">
        <v>78</v>
      </c>
      <c r="L5" s="26" t="s">
        <v>77</v>
      </c>
      <c r="M5" s="88">
        <v>33061</v>
      </c>
      <c r="N5" s="23" t="s">
        <v>39</v>
      </c>
      <c r="O5" s="29">
        <v>70</v>
      </c>
      <c r="P5" s="66">
        <v>0.8301972858935133</v>
      </c>
      <c r="Q5" s="31">
        <v>70</v>
      </c>
      <c r="R5" s="32">
        <v>37</v>
      </c>
      <c r="S5" s="71">
        <f aca="true" t="shared" si="0" ref="S5:S11">Q5*R5</f>
        <v>2590</v>
      </c>
      <c r="T5" s="76">
        <f aca="true" t="shared" si="1" ref="T5:T11">S5*P5</f>
        <v>2150.2109704641994</v>
      </c>
      <c r="U5" s="26"/>
      <c r="V5" s="26"/>
      <c r="W5" s="26"/>
    </row>
    <row r="6" spans="1:23" s="34" customFormat="1" ht="12.75">
      <c r="A6" s="26"/>
      <c r="B6" s="26">
        <v>1</v>
      </c>
      <c r="C6" s="26" t="s">
        <v>48</v>
      </c>
      <c r="D6" s="26" t="s">
        <v>46</v>
      </c>
      <c r="E6" s="26" t="s">
        <v>10</v>
      </c>
      <c r="F6" s="82">
        <v>75</v>
      </c>
      <c r="G6" s="98" t="s">
        <v>192</v>
      </c>
      <c r="H6" s="26" t="s">
        <v>0</v>
      </c>
      <c r="I6" s="26" t="s">
        <v>157</v>
      </c>
      <c r="J6" s="26" t="s">
        <v>82</v>
      </c>
      <c r="K6" s="27" t="s">
        <v>78</v>
      </c>
      <c r="L6" s="26" t="s">
        <v>77</v>
      </c>
      <c r="M6" s="88">
        <v>37455</v>
      </c>
      <c r="N6" s="23" t="s">
        <v>3</v>
      </c>
      <c r="O6" s="29">
        <v>73.5</v>
      </c>
      <c r="P6" s="66">
        <v>0.8030888030888278</v>
      </c>
      <c r="Q6" s="31">
        <v>75</v>
      </c>
      <c r="R6" s="32">
        <v>9</v>
      </c>
      <c r="S6" s="71">
        <f t="shared" si="0"/>
        <v>675</v>
      </c>
      <c r="T6" s="76">
        <f t="shared" si="1"/>
        <v>542.0849420849588</v>
      </c>
      <c r="U6" s="26"/>
      <c r="V6" s="26"/>
      <c r="W6" s="26"/>
    </row>
    <row r="7" spans="1:23" s="119" customFormat="1" ht="12.75">
      <c r="A7" s="108"/>
      <c r="B7" s="108"/>
      <c r="C7" s="108" t="s">
        <v>48</v>
      </c>
      <c r="D7" s="108" t="s">
        <v>46</v>
      </c>
      <c r="E7" s="108" t="s">
        <v>10</v>
      </c>
      <c r="F7" s="120">
        <v>75</v>
      </c>
      <c r="G7" s="130" t="s">
        <v>118</v>
      </c>
      <c r="H7" s="108" t="s">
        <v>0</v>
      </c>
      <c r="I7" s="110" t="s">
        <v>66</v>
      </c>
      <c r="J7" s="108" t="s">
        <v>62</v>
      </c>
      <c r="K7" s="109" t="s">
        <v>106</v>
      </c>
      <c r="L7" s="108" t="s">
        <v>77</v>
      </c>
      <c r="M7" s="111">
        <v>32757</v>
      </c>
      <c r="N7" s="112" t="s">
        <v>39</v>
      </c>
      <c r="O7" s="113">
        <v>73.4</v>
      </c>
      <c r="P7" s="114">
        <v>0.8041829295235536</v>
      </c>
      <c r="Q7" s="115">
        <v>55</v>
      </c>
      <c r="R7" s="116"/>
      <c r="S7" s="117">
        <f t="shared" si="0"/>
        <v>0</v>
      </c>
      <c r="T7" s="118">
        <f t="shared" si="1"/>
        <v>0</v>
      </c>
      <c r="U7" s="108"/>
      <c r="V7" s="108"/>
      <c r="W7" s="108"/>
    </row>
    <row r="8" spans="1:23" s="34" customFormat="1" ht="12.75">
      <c r="A8" s="26"/>
      <c r="B8" s="26">
        <v>2</v>
      </c>
      <c r="C8" s="26" t="s">
        <v>48</v>
      </c>
      <c r="D8" s="26" t="s">
        <v>46</v>
      </c>
      <c r="E8" s="26" t="s">
        <v>11</v>
      </c>
      <c r="F8" s="82">
        <v>90</v>
      </c>
      <c r="G8" s="121" t="s">
        <v>93</v>
      </c>
      <c r="H8" s="26" t="s">
        <v>0</v>
      </c>
      <c r="J8" s="26" t="s">
        <v>105</v>
      </c>
      <c r="K8" s="27" t="s">
        <v>79</v>
      </c>
      <c r="L8" s="26" t="s">
        <v>77</v>
      </c>
      <c r="M8" s="28">
        <v>30873</v>
      </c>
      <c r="N8" s="23" t="s">
        <v>39</v>
      </c>
      <c r="O8" s="29">
        <v>88.4</v>
      </c>
      <c r="P8" s="66">
        <v>0.7266435986159425</v>
      </c>
      <c r="Q8" s="31">
        <v>90</v>
      </c>
      <c r="R8" s="32">
        <v>28</v>
      </c>
      <c r="S8" s="71">
        <f t="shared" si="0"/>
        <v>2520</v>
      </c>
      <c r="T8" s="76">
        <f t="shared" si="1"/>
        <v>1831.141868512175</v>
      </c>
      <c r="U8" s="26"/>
      <c r="V8" s="26"/>
      <c r="W8" s="26"/>
    </row>
    <row r="9" spans="1:23" s="34" customFormat="1" ht="12.75">
      <c r="A9" s="26"/>
      <c r="B9" s="26">
        <v>3</v>
      </c>
      <c r="C9" s="26" t="s">
        <v>48</v>
      </c>
      <c r="D9" s="26" t="s">
        <v>46</v>
      </c>
      <c r="E9" s="26" t="s">
        <v>11</v>
      </c>
      <c r="F9" s="82">
        <v>125</v>
      </c>
      <c r="G9" s="121" t="s">
        <v>81</v>
      </c>
      <c r="H9" s="26" t="s">
        <v>0</v>
      </c>
      <c r="I9" s="26" t="s">
        <v>157</v>
      </c>
      <c r="J9" s="26" t="s">
        <v>82</v>
      </c>
      <c r="K9" s="27" t="s">
        <v>78</v>
      </c>
      <c r="L9" s="26" t="s">
        <v>77</v>
      </c>
      <c r="M9" s="28">
        <v>30166</v>
      </c>
      <c r="N9" s="23" t="s">
        <v>39</v>
      </c>
      <c r="O9" s="29">
        <v>114</v>
      </c>
      <c r="P9" s="66">
        <v>0.6842105263158169</v>
      </c>
      <c r="Q9" s="31">
        <v>115</v>
      </c>
      <c r="R9" s="32">
        <v>12</v>
      </c>
      <c r="S9" s="71">
        <f t="shared" si="0"/>
        <v>1380</v>
      </c>
      <c r="T9" s="76">
        <f t="shared" si="1"/>
        <v>944.2105263158273</v>
      </c>
      <c r="U9" s="26"/>
      <c r="V9" s="26"/>
      <c r="W9" s="26"/>
    </row>
    <row r="10" spans="1:23" s="34" customFormat="1" ht="12.75">
      <c r="A10" s="26"/>
      <c r="B10" s="26">
        <v>1</v>
      </c>
      <c r="C10" s="26" t="s">
        <v>48</v>
      </c>
      <c r="D10" s="26" t="s">
        <v>46</v>
      </c>
      <c r="E10" s="26" t="s">
        <v>11</v>
      </c>
      <c r="F10" s="82">
        <v>90</v>
      </c>
      <c r="G10" s="121" t="s">
        <v>114</v>
      </c>
      <c r="H10" s="26" t="s">
        <v>0</v>
      </c>
      <c r="I10" s="26"/>
      <c r="J10" s="26" t="s">
        <v>62</v>
      </c>
      <c r="K10" s="27" t="s">
        <v>106</v>
      </c>
      <c r="L10" s="26" t="s">
        <v>77</v>
      </c>
      <c r="M10" s="88">
        <v>30965</v>
      </c>
      <c r="N10" s="23" t="s">
        <v>39</v>
      </c>
      <c r="O10" s="29">
        <v>89.2</v>
      </c>
      <c r="P10" s="66">
        <v>0.7201266156687144</v>
      </c>
      <c r="Q10" s="31">
        <v>90</v>
      </c>
      <c r="R10" s="32">
        <v>30</v>
      </c>
      <c r="S10" s="71">
        <f t="shared" si="0"/>
        <v>2700</v>
      </c>
      <c r="T10" s="76">
        <f t="shared" si="1"/>
        <v>1944.3418623055288</v>
      </c>
      <c r="U10" s="26"/>
      <c r="V10" s="26"/>
      <c r="W10" s="26"/>
    </row>
    <row r="11" spans="1:23" s="34" customFormat="1" ht="12.75">
      <c r="A11" s="26"/>
      <c r="B11" s="26">
        <v>1</v>
      </c>
      <c r="C11" s="26" t="s">
        <v>48</v>
      </c>
      <c r="D11" s="26" t="s">
        <v>46</v>
      </c>
      <c r="E11" s="26" t="s">
        <v>11</v>
      </c>
      <c r="F11" s="82">
        <v>100</v>
      </c>
      <c r="G11" s="121" t="s">
        <v>188</v>
      </c>
      <c r="H11" s="26" t="s">
        <v>0</v>
      </c>
      <c r="I11" s="26" t="s">
        <v>193</v>
      </c>
      <c r="J11" s="26" t="s">
        <v>189</v>
      </c>
      <c r="K11" s="27" t="s">
        <v>50</v>
      </c>
      <c r="L11" s="26" t="s">
        <v>77</v>
      </c>
      <c r="M11" s="28">
        <v>27130</v>
      </c>
      <c r="N11" s="23" t="s">
        <v>5</v>
      </c>
      <c r="O11" s="29">
        <v>95</v>
      </c>
      <c r="P11" s="66">
        <v>0.6865333836288446</v>
      </c>
      <c r="Q11" s="31">
        <v>95</v>
      </c>
      <c r="R11" s="32">
        <v>24</v>
      </c>
      <c r="S11" s="71">
        <f t="shared" si="0"/>
        <v>2280</v>
      </c>
      <c r="T11" s="76">
        <f t="shared" si="1"/>
        <v>1565.2961146737657</v>
      </c>
      <c r="U11" s="26"/>
      <c r="V11" s="26" t="s">
        <v>194</v>
      </c>
      <c r="W11" s="26"/>
    </row>
  </sheetData>
  <sheetProtection formatColumns="0" insertRows="0" sort="0"/>
  <mergeCells count="19">
    <mergeCell ref="N3:N4"/>
    <mergeCell ref="M3:M4"/>
    <mergeCell ref="J3:J4"/>
    <mergeCell ref="H3:H4"/>
    <mergeCell ref="K3:K4"/>
    <mergeCell ref="I3:I4"/>
    <mergeCell ref="W3:W4"/>
    <mergeCell ref="P3:P4"/>
    <mergeCell ref="V3:V4"/>
    <mergeCell ref="U3:U4"/>
    <mergeCell ref="O3:O4"/>
    <mergeCell ref="A3:A4"/>
    <mergeCell ref="B3:B4"/>
    <mergeCell ref="C3:C4"/>
    <mergeCell ref="D3:D4"/>
    <mergeCell ref="L3:L4"/>
    <mergeCell ref="F3:F4"/>
    <mergeCell ref="E3:E4"/>
    <mergeCell ref="G3:G4"/>
  </mergeCells>
  <dataValidations count="5">
    <dataValidation type="list" allowBlank="1" showInputMessage="1" showErrorMessage="1" sqref="H5:H11">
      <formula1>#REF!</formula1>
    </dataValidation>
    <dataValidation type="list" allowBlank="1" showInputMessage="1" showErrorMessage="1" sqref="D5:D11">
      <formula1>#REF!</formula1>
    </dataValidation>
    <dataValidation type="list" allowBlank="1" showInputMessage="1" showErrorMessage="1" sqref="E5:E11">
      <formula1>#REF!</formula1>
    </dataValidation>
    <dataValidation type="list" allowBlank="1" showInputMessage="1" showErrorMessage="1" sqref="F5:F11">
      <formula1>#REF!</formula1>
    </dataValidation>
    <dataValidation type="list" allowBlank="1" showInputMessage="1" showErrorMessage="1" sqref="C5:C11">
      <formula1>#REF!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F1">
      <selection activeCell="R38" sqref="R38"/>
    </sheetView>
  </sheetViews>
  <sheetFormatPr defaultColWidth="9.00390625" defaultRowHeight="12.75"/>
  <cols>
    <col min="1" max="1" width="5.125" style="5" customWidth="1"/>
    <col min="2" max="2" width="6.25390625" style="5" customWidth="1"/>
    <col min="3" max="3" width="5.75390625" style="5" customWidth="1"/>
    <col min="4" max="4" width="6.125" style="5" customWidth="1"/>
    <col min="5" max="5" width="35.375" style="5" bestFit="1" customWidth="1"/>
    <col min="6" max="6" width="6.625" style="17" customWidth="1"/>
    <col min="7" max="8" width="5.25390625" style="39" hidden="1" customWidth="1"/>
    <col min="9" max="9" width="29.25390625" style="5" bestFit="1" customWidth="1"/>
    <col min="10" max="10" width="5.625" style="5" bestFit="1" customWidth="1"/>
    <col min="11" max="11" width="13.875" style="5" customWidth="1"/>
    <col min="12" max="12" width="9.25390625" style="5" customWidth="1"/>
    <col min="13" max="13" width="16.375" style="5" customWidth="1"/>
    <col min="14" max="14" width="9.00390625" style="5" customWidth="1"/>
    <col min="15" max="15" width="12.625" style="6" customWidth="1"/>
    <col min="16" max="16" width="6.75390625" style="47" hidden="1" customWidth="1"/>
    <col min="17" max="17" width="18.75390625" style="21" bestFit="1" customWidth="1"/>
    <col min="18" max="18" width="6.875" style="25" bestFit="1" customWidth="1"/>
    <col min="19" max="19" width="14.00390625" style="44" bestFit="1" customWidth="1"/>
    <col min="20" max="20" width="11.625" style="44" customWidth="1"/>
    <col min="21" max="22" width="6.25390625" style="5" bestFit="1" customWidth="1"/>
    <col min="23" max="23" width="6.125" style="69" customWidth="1"/>
    <col min="24" max="24" width="8.125" style="73" customWidth="1"/>
    <col min="25" max="25" width="21.375" style="5" bestFit="1" customWidth="1"/>
    <col min="26" max="26" width="16.125" style="5" bestFit="1" customWidth="1"/>
    <col min="27" max="16384" width="9.125" style="5" customWidth="1"/>
  </cols>
  <sheetData>
    <row r="1" spans="2:24" s="34" customFormat="1" ht="20.25">
      <c r="B1" s="34" t="s">
        <v>41</v>
      </c>
      <c r="C1" s="49" t="s">
        <v>74</v>
      </c>
      <c r="D1" s="50"/>
      <c r="E1" s="50"/>
      <c r="F1" s="51"/>
      <c r="G1" s="38"/>
      <c r="H1" s="38"/>
      <c r="I1" s="50"/>
      <c r="J1" s="53"/>
      <c r="K1" s="50"/>
      <c r="L1" s="50"/>
      <c r="M1" s="54"/>
      <c r="O1" s="35"/>
      <c r="P1" s="46"/>
      <c r="Q1" s="72"/>
      <c r="R1" s="55"/>
      <c r="S1" s="43"/>
      <c r="T1" s="43"/>
      <c r="U1" s="50"/>
      <c r="V1" s="50"/>
      <c r="W1" s="68"/>
      <c r="X1" s="73"/>
    </row>
    <row r="2" spans="3:23" ht="21" thickBot="1">
      <c r="C2" s="10" t="s">
        <v>2</v>
      </c>
      <c r="D2" s="2"/>
      <c r="E2" s="2"/>
      <c r="F2" s="15"/>
      <c r="G2" s="38"/>
      <c r="H2" s="38"/>
      <c r="I2" s="2"/>
      <c r="J2" s="16"/>
      <c r="K2" s="2"/>
      <c r="L2" s="2"/>
      <c r="M2" s="4"/>
      <c r="O2" s="3"/>
      <c r="P2" s="48"/>
      <c r="Q2" s="22"/>
      <c r="R2" s="24"/>
      <c r="S2" s="43"/>
      <c r="T2" s="43"/>
      <c r="U2" s="2"/>
      <c r="V2" s="2"/>
      <c r="W2" s="68"/>
    </row>
    <row r="3" spans="1:27" ht="12.75">
      <c r="A3" s="146" t="s">
        <v>38</v>
      </c>
      <c r="B3" s="144" t="s">
        <v>28</v>
      </c>
      <c r="C3" s="158" t="s">
        <v>42</v>
      </c>
      <c r="D3" s="158" t="s">
        <v>43</v>
      </c>
      <c r="E3" s="158"/>
      <c r="F3" s="142" t="s">
        <v>22</v>
      </c>
      <c r="G3" s="40"/>
      <c r="H3" s="40"/>
      <c r="I3" s="158" t="s">
        <v>23</v>
      </c>
      <c r="J3" s="160" t="s">
        <v>69</v>
      </c>
      <c r="K3" s="144" t="s">
        <v>40</v>
      </c>
      <c r="L3" s="158" t="s">
        <v>15</v>
      </c>
      <c r="M3" s="144" t="s">
        <v>30</v>
      </c>
      <c r="N3" s="144" t="s">
        <v>31</v>
      </c>
      <c r="O3" s="144" t="s">
        <v>27</v>
      </c>
      <c r="P3" s="171" t="s">
        <v>17</v>
      </c>
      <c r="Q3" s="166" t="s">
        <v>24</v>
      </c>
      <c r="R3" s="150" t="s">
        <v>21</v>
      </c>
      <c r="S3" s="152" t="s">
        <v>19</v>
      </c>
      <c r="T3" s="165" t="s">
        <v>61</v>
      </c>
      <c r="U3" s="67" t="s">
        <v>51</v>
      </c>
      <c r="V3" s="65"/>
      <c r="W3" s="70"/>
      <c r="X3" s="74"/>
      <c r="Y3" s="154" t="s">
        <v>29</v>
      </c>
      <c r="Z3" s="154" t="s">
        <v>47</v>
      </c>
      <c r="AA3" s="146" t="s">
        <v>38</v>
      </c>
    </row>
    <row r="4" spans="1:27" s="7" customFormat="1" ht="21" customHeight="1" thickBot="1">
      <c r="A4" s="147"/>
      <c r="B4" s="145"/>
      <c r="C4" s="159"/>
      <c r="D4" s="159"/>
      <c r="E4" s="162"/>
      <c r="F4" s="143"/>
      <c r="G4" s="41"/>
      <c r="H4" s="41"/>
      <c r="I4" s="159"/>
      <c r="J4" s="161"/>
      <c r="K4" s="145"/>
      <c r="L4" s="162"/>
      <c r="M4" s="145"/>
      <c r="N4" s="145"/>
      <c r="O4" s="145"/>
      <c r="P4" s="172"/>
      <c r="Q4" s="167"/>
      <c r="R4" s="151"/>
      <c r="S4" s="153"/>
      <c r="T4" s="162"/>
      <c r="U4" s="12" t="s">
        <v>63</v>
      </c>
      <c r="V4" s="12" t="s">
        <v>64</v>
      </c>
      <c r="W4" s="63" t="s">
        <v>52</v>
      </c>
      <c r="X4" s="75" t="s">
        <v>59</v>
      </c>
      <c r="Y4" s="155"/>
      <c r="Z4" s="155"/>
      <c r="AA4" s="147"/>
    </row>
    <row r="5" spans="1:27" s="34" customFormat="1" ht="12.75">
      <c r="A5" s="26"/>
      <c r="B5" s="26">
        <v>1</v>
      </c>
      <c r="C5" s="26" t="s">
        <v>48</v>
      </c>
      <c r="D5" s="26" t="s">
        <v>46</v>
      </c>
      <c r="E5" s="26" t="s">
        <v>12</v>
      </c>
      <c r="F5" s="82">
        <v>75</v>
      </c>
      <c r="G5" s="42">
        <f>IF(J5="муж.",1,0)</f>
        <v>1</v>
      </c>
      <c r="H5" s="42">
        <f>IF(J5="жен.",1,0)</f>
        <v>0</v>
      </c>
      <c r="I5" s="89" t="s">
        <v>118</v>
      </c>
      <c r="J5" s="26" t="s">
        <v>0</v>
      </c>
      <c r="K5" s="87" t="s">
        <v>66</v>
      </c>
      <c r="L5" s="26" t="s">
        <v>62</v>
      </c>
      <c r="M5" s="27" t="s">
        <v>106</v>
      </c>
      <c r="N5" s="26" t="s">
        <v>77</v>
      </c>
      <c r="O5" s="88">
        <v>32757</v>
      </c>
      <c r="P5" s="42" t="e">
        <f>(#REF!-O5)/365</f>
        <v>#REF!</v>
      </c>
      <c r="Q5" s="23" t="s">
        <v>39</v>
      </c>
      <c r="R5" s="29">
        <v>73.4</v>
      </c>
      <c r="S5" s="45">
        <v>0.676</v>
      </c>
      <c r="T5" s="66">
        <v>0.8041829295235536</v>
      </c>
      <c r="U5" s="31">
        <v>55</v>
      </c>
      <c r="V5" s="32">
        <v>47</v>
      </c>
      <c r="W5" s="71">
        <f>U5*V5</f>
        <v>2585</v>
      </c>
      <c r="X5" s="76">
        <f>W5/R5</f>
        <v>35.217983651226156</v>
      </c>
      <c r="Y5" s="26"/>
      <c r="Z5" s="26"/>
      <c r="AA5" s="26"/>
    </row>
    <row r="6" spans="1:27" s="34" customFormat="1" ht="12.75">
      <c r="A6" s="26"/>
      <c r="B6" s="26">
        <v>1</v>
      </c>
      <c r="C6" s="26" t="s">
        <v>44</v>
      </c>
      <c r="D6" s="26" t="s">
        <v>46</v>
      </c>
      <c r="E6" s="26" t="s">
        <v>13</v>
      </c>
      <c r="F6" s="27">
        <v>82.5</v>
      </c>
      <c r="G6" s="42">
        <f>IF(J6="муж.",1,0)</f>
        <v>1</v>
      </c>
      <c r="H6" s="42">
        <f>IF(J6="жен.",1,0)</f>
        <v>0</v>
      </c>
      <c r="I6" s="89" t="s">
        <v>99</v>
      </c>
      <c r="J6" s="26" t="s">
        <v>0</v>
      </c>
      <c r="K6" s="87" t="s">
        <v>101</v>
      </c>
      <c r="L6" s="26" t="s">
        <v>102</v>
      </c>
      <c r="M6" s="27" t="s">
        <v>50</v>
      </c>
      <c r="N6" s="26" t="s">
        <v>77</v>
      </c>
      <c r="O6" s="88">
        <v>27680</v>
      </c>
      <c r="P6" s="42" t="e">
        <f>(#REF!-O6)/365</f>
        <v>#REF!</v>
      </c>
      <c r="Q6" s="23" t="s">
        <v>5</v>
      </c>
      <c r="R6" s="29">
        <v>79.5</v>
      </c>
      <c r="S6" s="45">
        <v>0.6472444</v>
      </c>
      <c r="T6" s="66">
        <v>0.7849056603773842</v>
      </c>
      <c r="U6" s="31">
        <v>75</v>
      </c>
      <c r="V6" s="32">
        <v>57</v>
      </c>
      <c r="W6" s="71">
        <f>U6*V6</f>
        <v>4275</v>
      </c>
      <c r="X6" s="76">
        <f>W6/R6</f>
        <v>53.77358490566038</v>
      </c>
      <c r="Y6" s="26"/>
      <c r="Z6" s="26" t="s">
        <v>60</v>
      </c>
      <c r="AA6" s="26"/>
    </row>
    <row r="7" spans="1:27" s="34" customFormat="1" ht="12.75">
      <c r="A7" s="26"/>
      <c r="B7" s="26">
        <v>1</v>
      </c>
      <c r="C7" s="26" t="s">
        <v>48</v>
      </c>
      <c r="D7" s="26" t="s">
        <v>46</v>
      </c>
      <c r="E7" s="26" t="s">
        <v>13</v>
      </c>
      <c r="F7" s="27">
        <v>82.5</v>
      </c>
      <c r="G7" s="42">
        <f>IF(J7="муж.",1,0)</f>
        <v>1</v>
      </c>
      <c r="H7" s="42">
        <f>IF(J7="жен.",1,0)</f>
        <v>0</v>
      </c>
      <c r="I7" s="27" t="s">
        <v>201</v>
      </c>
      <c r="J7" s="26" t="s">
        <v>0</v>
      </c>
      <c r="K7" s="26"/>
      <c r="L7" s="26" t="s">
        <v>113</v>
      </c>
      <c r="M7" s="26" t="s">
        <v>78</v>
      </c>
      <c r="N7" s="26" t="s">
        <v>77</v>
      </c>
      <c r="O7" s="28">
        <v>32608</v>
      </c>
      <c r="P7" s="42" t="e">
        <f>(#REF!-O7)/365</f>
        <v>#REF!</v>
      </c>
      <c r="Q7" s="23" t="s">
        <v>39</v>
      </c>
      <c r="R7" s="29">
        <v>81</v>
      </c>
      <c r="S7" s="45">
        <v>0.6273</v>
      </c>
      <c r="T7" s="66">
        <v>0.7703703703703959</v>
      </c>
      <c r="U7" s="31">
        <v>75</v>
      </c>
      <c r="V7" s="32">
        <v>27</v>
      </c>
      <c r="W7" s="71">
        <f>U7*V7</f>
        <v>2025</v>
      </c>
      <c r="X7" s="76">
        <f>W7/R7</f>
        <v>25</v>
      </c>
      <c r="Y7" s="26"/>
      <c r="Z7" s="26"/>
      <c r="AA7" s="26"/>
    </row>
    <row r="8" spans="1:27" s="34" customFormat="1" ht="12.75" customHeight="1">
      <c r="A8" s="26"/>
      <c r="B8" s="26">
        <v>1</v>
      </c>
      <c r="C8" s="26" t="s">
        <v>56</v>
      </c>
      <c r="D8" s="26" t="s">
        <v>46</v>
      </c>
      <c r="E8" s="26" t="s">
        <v>13</v>
      </c>
      <c r="F8" s="27">
        <v>90</v>
      </c>
      <c r="G8" s="42">
        <f>IF(J8="муж.",1,0)</f>
        <v>1</v>
      </c>
      <c r="H8" s="42">
        <f>IF(J8="жен.",1,0)</f>
        <v>0</v>
      </c>
      <c r="I8" s="129" t="s">
        <v>204</v>
      </c>
      <c r="J8" s="26" t="s">
        <v>0</v>
      </c>
      <c r="K8" s="26"/>
      <c r="L8" s="26" t="s">
        <v>113</v>
      </c>
      <c r="M8" s="27"/>
      <c r="N8" s="26"/>
      <c r="O8" s="28">
        <v>30743</v>
      </c>
      <c r="P8" s="42" t="e">
        <f>(#REF!-O8)/365</f>
        <v>#REF!</v>
      </c>
      <c r="Q8" s="23" t="s">
        <v>39</v>
      </c>
      <c r="R8" s="29">
        <v>88.7</v>
      </c>
      <c r="S8" s="45">
        <v>0.5905</v>
      </c>
      <c r="T8" s="66">
        <v>0.7241859539757534</v>
      </c>
      <c r="U8" s="31">
        <v>75</v>
      </c>
      <c r="V8" s="32">
        <v>38</v>
      </c>
      <c r="W8" s="71">
        <f>U8*V8</f>
        <v>2850</v>
      </c>
      <c r="X8" s="76">
        <f>W8/R8</f>
        <v>32.13077790304397</v>
      </c>
      <c r="Y8" s="26"/>
      <c r="Z8" s="26"/>
      <c r="AA8" s="26"/>
    </row>
    <row r="9" spans="1:27" s="34" customFormat="1" ht="12.75">
      <c r="A9" s="26"/>
      <c r="B9" s="26">
        <v>1</v>
      </c>
      <c r="C9" s="26" t="s">
        <v>44</v>
      </c>
      <c r="D9" s="26" t="s">
        <v>46</v>
      </c>
      <c r="E9" s="26" t="s">
        <v>13</v>
      </c>
      <c r="F9" s="27">
        <v>90</v>
      </c>
      <c r="G9" s="42">
        <f>IF(J9="муж.",1,0)</f>
        <v>1</v>
      </c>
      <c r="H9" s="42">
        <f>IF(J9="жен.",1,0)</f>
        <v>0</v>
      </c>
      <c r="I9" s="27" t="s">
        <v>139</v>
      </c>
      <c r="J9" s="26" t="s">
        <v>0</v>
      </c>
      <c r="K9" s="26" t="s">
        <v>164</v>
      </c>
      <c r="L9" s="26" t="s">
        <v>76</v>
      </c>
      <c r="M9" s="27" t="s">
        <v>78</v>
      </c>
      <c r="N9" s="26" t="s">
        <v>77</v>
      </c>
      <c r="O9" s="28">
        <v>29383</v>
      </c>
      <c r="P9" s="42" t="e">
        <f>(#REF!-O9)/365</f>
        <v>#REF!</v>
      </c>
      <c r="Q9" s="23" t="s">
        <v>39</v>
      </c>
      <c r="R9" s="29">
        <v>89.3</v>
      </c>
      <c r="S9" s="45">
        <v>0.5881</v>
      </c>
      <c r="T9" s="66">
        <v>0.7193202028852109</v>
      </c>
      <c r="U9" s="31">
        <v>75</v>
      </c>
      <c r="V9" s="32">
        <v>35</v>
      </c>
      <c r="W9" s="71">
        <f>U9*V9</f>
        <v>2625</v>
      </c>
      <c r="X9" s="76">
        <f>W9/R9</f>
        <v>29.3952967525196</v>
      </c>
      <c r="Y9" s="26"/>
      <c r="Z9" s="26"/>
      <c r="AA9" s="26"/>
    </row>
  </sheetData>
  <sheetProtection insertRows="0" sort="0"/>
  <mergeCells count="21">
    <mergeCell ref="I3:I4"/>
    <mergeCell ref="O3:O4"/>
    <mergeCell ref="R3:R4"/>
    <mergeCell ref="A3:A4"/>
    <mergeCell ref="B3:B4"/>
    <mergeCell ref="C3:C4"/>
    <mergeCell ref="D3:D4"/>
    <mergeCell ref="E3:E4"/>
    <mergeCell ref="K3:K4"/>
    <mergeCell ref="M3:M4"/>
    <mergeCell ref="Q3:Q4"/>
    <mergeCell ref="AA3:AA4"/>
    <mergeCell ref="S3:S4"/>
    <mergeCell ref="T3:T4"/>
    <mergeCell ref="Y3:Y4"/>
    <mergeCell ref="Z3:Z4"/>
    <mergeCell ref="F3:F4"/>
    <mergeCell ref="P3:P4"/>
    <mergeCell ref="J3:J4"/>
    <mergeCell ref="L3:L4"/>
    <mergeCell ref="N3:N4"/>
  </mergeCells>
  <dataValidations count="5">
    <dataValidation type="list" allowBlank="1" showInputMessage="1" showErrorMessage="1" sqref="C5:C9">
      <formula1>#REF!</formula1>
    </dataValidation>
    <dataValidation type="list" allowBlank="1" showInputMessage="1" showErrorMessage="1" sqref="J5:J9">
      <formula1>#REF!</formula1>
    </dataValidation>
    <dataValidation type="list" allowBlank="1" showInputMessage="1" showErrorMessage="1" sqref="F5:F9">
      <formula1>#REF!</formula1>
    </dataValidation>
    <dataValidation type="list" allowBlank="1" showInputMessage="1" showErrorMessage="1" sqref="E5:E9">
      <formula1>#REF!</formula1>
    </dataValidation>
    <dataValidation type="list" allowBlank="1" showInputMessage="1" showErrorMessage="1" sqref="D5:D9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F1">
      <selection activeCell="I5" sqref="I5:I13"/>
    </sheetView>
  </sheetViews>
  <sheetFormatPr defaultColWidth="9.00390625" defaultRowHeight="12.75"/>
  <cols>
    <col min="2" max="2" width="6.875" style="0" customWidth="1"/>
    <col min="3" max="4" width="13.75390625" style="0" customWidth="1"/>
    <col min="5" max="5" width="13.125" style="0" bestFit="1" customWidth="1"/>
    <col min="6" max="6" width="6.375" style="0" customWidth="1"/>
    <col min="7" max="8" width="0" style="0" hidden="1" customWidth="1"/>
    <col min="9" max="9" width="35.25390625" style="0" bestFit="1" customWidth="1"/>
    <col min="10" max="10" width="4.875" style="0" customWidth="1"/>
    <col min="11" max="11" width="10.25390625" style="0" customWidth="1"/>
    <col min="12" max="12" width="12.00390625" style="0" customWidth="1"/>
    <col min="13" max="13" width="10.25390625" style="0" customWidth="1"/>
    <col min="15" max="15" width="10.375" style="0" customWidth="1"/>
    <col min="16" max="16" width="18.625" style="0" bestFit="1" customWidth="1"/>
    <col min="17" max="17" width="5.25390625" style="0" customWidth="1"/>
    <col min="21" max="21" width="9.125" style="100" customWidth="1"/>
    <col min="23" max="23" width="9.125" style="100" customWidth="1"/>
  </cols>
  <sheetData>
    <row r="1" spans="2:18" s="34" customFormat="1" ht="20.25">
      <c r="B1" s="34" t="s">
        <v>41</v>
      </c>
      <c r="C1" s="49" t="s">
        <v>54</v>
      </c>
      <c r="D1" s="50"/>
      <c r="E1" s="50"/>
      <c r="F1" s="51"/>
      <c r="G1" s="38"/>
      <c r="H1" s="38"/>
      <c r="I1" s="50"/>
      <c r="J1" s="53"/>
      <c r="K1" s="50"/>
      <c r="L1" s="50"/>
      <c r="M1" s="54"/>
      <c r="O1" s="35"/>
      <c r="P1" s="72"/>
      <c r="Q1" s="55"/>
      <c r="R1" s="43"/>
    </row>
    <row r="2" spans="3:18" s="5" customFormat="1" ht="21" thickBot="1">
      <c r="C2" s="10" t="s">
        <v>2</v>
      </c>
      <c r="D2" s="2"/>
      <c r="E2" s="2"/>
      <c r="F2" s="15"/>
      <c r="G2" s="38"/>
      <c r="H2" s="38"/>
      <c r="I2" s="2"/>
      <c r="J2" s="16"/>
      <c r="K2" s="2"/>
      <c r="L2" s="2"/>
      <c r="M2" s="4"/>
      <c r="O2" s="3"/>
      <c r="P2" s="22"/>
      <c r="Q2" s="24"/>
      <c r="R2" s="43"/>
    </row>
    <row r="3" spans="1:27" ht="12.75">
      <c r="A3" s="146" t="s">
        <v>38</v>
      </c>
      <c r="B3" s="144" t="s">
        <v>28</v>
      </c>
      <c r="C3" s="158" t="s">
        <v>42</v>
      </c>
      <c r="D3" s="158" t="s">
        <v>43</v>
      </c>
      <c r="E3" s="158" t="s">
        <v>75</v>
      </c>
      <c r="F3" s="173" t="s">
        <v>22</v>
      </c>
      <c r="G3" s="40"/>
      <c r="H3" s="40"/>
      <c r="I3" s="158" t="s">
        <v>23</v>
      </c>
      <c r="J3" s="160" t="s">
        <v>69</v>
      </c>
      <c r="K3" s="144" t="s">
        <v>40</v>
      </c>
      <c r="L3" s="158" t="s">
        <v>15</v>
      </c>
      <c r="M3" s="142" t="s">
        <v>30</v>
      </c>
      <c r="N3" s="144" t="s">
        <v>31</v>
      </c>
      <c r="O3" s="144" t="s">
        <v>27</v>
      </c>
      <c r="P3" s="166" t="s">
        <v>24</v>
      </c>
      <c r="Q3" s="150" t="s">
        <v>21</v>
      </c>
      <c r="R3" s="152" t="s">
        <v>19</v>
      </c>
      <c r="S3" s="140" t="s">
        <v>34</v>
      </c>
      <c r="T3" s="175"/>
      <c r="U3" s="175"/>
      <c r="V3" s="176"/>
      <c r="W3" s="62" t="s">
        <v>35</v>
      </c>
      <c r="X3" s="62"/>
      <c r="Y3" s="154" t="s">
        <v>29</v>
      </c>
      <c r="Z3" s="154" t="s">
        <v>47</v>
      </c>
      <c r="AA3" s="146" t="s">
        <v>38</v>
      </c>
    </row>
    <row r="4" spans="1:27" ht="13.5" customHeight="1" thickBot="1">
      <c r="A4" s="147"/>
      <c r="B4" s="145"/>
      <c r="C4" s="159"/>
      <c r="D4" s="159"/>
      <c r="E4" s="159"/>
      <c r="F4" s="174"/>
      <c r="G4" s="41"/>
      <c r="H4" s="41"/>
      <c r="I4" s="159"/>
      <c r="J4" s="177"/>
      <c r="K4" s="145"/>
      <c r="L4" s="162"/>
      <c r="M4" s="143"/>
      <c r="N4" s="145"/>
      <c r="O4" s="145"/>
      <c r="P4" s="167"/>
      <c r="Q4" s="151"/>
      <c r="R4" s="153"/>
      <c r="S4" s="12">
        <v>1</v>
      </c>
      <c r="T4" s="13">
        <v>2</v>
      </c>
      <c r="U4" s="101">
        <v>3</v>
      </c>
      <c r="V4" s="12">
        <v>4</v>
      </c>
      <c r="W4" s="101" t="s">
        <v>26</v>
      </c>
      <c r="X4" s="60" t="s">
        <v>20</v>
      </c>
      <c r="Y4" s="155"/>
      <c r="Z4" s="155"/>
      <c r="AA4" s="147"/>
    </row>
    <row r="5" spans="1:27" ht="12.75">
      <c r="A5" s="26"/>
      <c r="B5" s="26">
        <v>1</v>
      </c>
      <c r="C5" s="26" t="s">
        <v>48</v>
      </c>
      <c r="D5" s="26" t="s">
        <v>46</v>
      </c>
      <c r="E5" s="26" t="s">
        <v>54</v>
      </c>
      <c r="F5" s="82">
        <v>52</v>
      </c>
      <c r="G5" s="42">
        <f aca="true" t="shared" si="0" ref="G5:G11">IF(J5="муж.",1,0)</f>
        <v>0</v>
      </c>
      <c r="H5" s="42">
        <f aca="true" t="shared" si="1" ref="H5:H11">IF(J5="жен.",1,0)</f>
        <v>1</v>
      </c>
      <c r="I5" s="122" t="s">
        <v>115</v>
      </c>
      <c r="J5" s="26" t="s">
        <v>1</v>
      </c>
      <c r="K5" s="26" t="s">
        <v>200</v>
      </c>
      <c r="L5" s="26" t="s">
        <v>18</v>
      </c>
      <c r="M5" s="27" t="s">
        <v>79</v>
      </c>
      <c r="N5" s="26" t="s">
        <v>77</v>
      </c>
      <c r="O5" s="86">
        <v>27791</v>
      </c>
      <c r="P5" s="23" t="s">
        <v>5</v>
      </c>
      <c r="Q5" s="29">
        <v>50</v>
      </c>
      <c r="R5" s="45">
        <v>1.009</v>
      </c>
      <c r="S5" s="123">
        <v>102.5</v>
      </c>
      <c r="T5" s="105">
        <v>102.5</v>
      </c>
      <c r="U5" s="26">
        <v>102.5</v>
      </c>
      <c r="V5" s="26"/>
      <c r="W5" s="26">
        <v>102.5</v>
      </c>
      <c r="X5" s="45">
        <f aca="true" t="shared" si="2" ref="X5:X13">W5*R5</f>
        <v>103.42249999999999</v>
      </c>
      <c r="Y5" s="26"/>
      <c r="Z5" s="96"/>
      <c r="AA5" s="26"/>
    </row>
    <row r="6" spans="1:27" ht="12.75">
      <c r="A6" s="26"/>
      <c r="B6" s="26">
        <v>1</v>
      </c>
      <c r="C6" s="26" t="s">
        <v>48</v>
      </c>
      <c r="D6" s="26" t="s">
        <v>46</v>
      </c>
      <c r="E6" s="26" t="s">
        <v>54</v>
      </c>
      <c r="F6" s="82">
        <v>75</v>
      </c>
      <c r="G6" s="42">
        <f t="shared" si="0"/>
        <v>1</v>
      </c>
      <c r="H6" s="42">
        <f t="shared" si="1"/>
        <v>0</v>
      </c>
      <c r="I6" s="122" t="s">
        <v>109</v>
      </c>
      <c r="J6" s="26" t="s">
        <v>0</v>
      </c>
      <c r="K6" s="26" t="s">
        <v>173</v>
      </c>
      <c r="L6" s="26" t="s">
        <v>76</v>
      </c>
      <c r="M6" s="27" t="s">
        <v>78</v>
      </c>
      <c r="N6" s="26" t="s">
        <v>77</v>
      </c>
      <c r="O6" s="86">
        <v>27317</v>
      </c>
      <c r="P6" s="23" t="s">
        <v>5</v>
      </c>
      <c r="Q6" s="29">
        <v>74.9</v>
      </c>
      <c r="R6" s="45">
        <v>0.6858211999999999</v>
      </c>
      <c r="S6" s="26">
        <v>160</v>
      </c>
      <c r="T6" s="32">
        <v>172.5</v>
      </c>
      <c r="U6" s="123">
        <v>180</v>
      </c>
      <c r="V6" s="26"/>
      <c r="W6" s="26">
        <v>172.5</v>
      </c>
      <c r="X6" s="45">
        <f t="shared" si="2"/>
        <v>118.30415699999999</v>
      </c>
      <c r="Y6" s="26"/>
      <c r="Z6" s="96"/>
      <c r="AA6" s="26"/>
    </row>
    <row r="7" spans="1:27" ht="12.75">
      <c r="A7" s="26"/>
      <c r="B7" s="26">
        <v>1</v>
      </c>
      <c r="C7" s="26" t="s">
        <v>48</v>
      </c>
      <c r="D7" s="26" t="s">
        <v>46</v>
      </c>
      <c r="E7" s="26" t="s">
        <v>54</v>
      </c>
      <c r="F7" s="82">
        <v>90</v>
      </c>
      <c r="G7" s="42">
        <f t="shared" si="0"/>
        <v>1</v>
      </c>
      <c r="H7" s="42">
        <f t="shared" si="1"/>
        <v>0</v>
      </c>
      <c r="I7" s="128" t="s">
        <v>87</v>
      </c>
      <c r="J7" s="26" t="s">
        <v>0</v>
      </c>
      <c r="K7" s="26" t="s">
        <v>90</v>
      </c>
      <c r="L7" s="26" t="s">
        <v>76</v>
      </c>
      <c r="M7" s="27" t="s">
        <v>78</v>
      </c>
      <c r="N7" s="26" t="s">
        <v>77</v>
      </c>
      <c r="O7" s="28">
        <v>25381</v>
      </c>
      <c r="P7" s="23" t="s">
        <v>5</v>
      </c>
      <c r="Q7" s="29">
        <v>84.5</v>
      </c>
      <c r="R7" s="45">
        <v>0.6970391999999999</v>
      </c>
      <c r="S7" s="26">
        <v>170</v>
      </c>
      <c r="T7" s="105">
        <v>180</v>
      </c>
      <c r="U7" s="26">
        <v>180</v>
      </c>
      <c r="V7" s="26"/>
      <c r="W7" s="26">
        <v>180</v>
      </c>
      <c r="X7" s="45">
        <f t="shared" si="2"/>
        <v>125.46705599999997</v>
      </c>
      <c r="Y7" s="26"/>
      <c r="Z7" s="96" t="s">
        <v>150</v>
      </c>
      <c r="AA7" s="26"/>
    </row>
    <row r="8" spans="1:27" ht="12.75">
      <c r="A8" s="26"/>
      <c r="B8" s="26">
        <v>1</v>
      </c>
      <c r="C8" s="26" t="s">
        <v>48</v>
      </c>
      <c r="D8" s="26" t="s">
        <v>46</v>
      </c>
      <c r="E8" s="26" t="s">
        <v>54</v>
      </c>
      <c r="F8" s="82">
        <v>90</v>
      </c>
      <c r="G8" s="42">
        <f>IF(J8="муж.",1,0)</f>
        <v>1</v>
      </c>
      <c r="H8" s="42">
        <f>IF(J8="жен.",1,0)</f>
        <v>0</v>
      </c>
      <c r="I8" s="122" t="s">
        <v>117</v>
      </c>
      <c r="J8" s="26" t="s">
        <v>0</v>
      </c>
      <c r="K8" s="26"/>
      <c r="L8" s="26" t="s">
        <v>18</v>
      </c>
      <c r="M8" s="27" t="s">
        <v>79</v>
      </c>
      <c r="N8" s="26" t="s">
        <v>77</v>
      </c>
      <c r="O8" s="86">
        <v>32943</v>
      </c>
      <c r="P8" s="23" t="s">
        <v>39</v>
      </c>
      <c r="Q8" s="29">
        <v>87.5</v>
      </c>
      <c r="R8" s="45">
        <v>0.5956</v>
      </c>
      <c r="S8" s="26">
        <v>240</v>
      </c>
      <c r="T8" s="32">
        <v>257.5</v>
      </c>
      <c r="U8" s="123">
        <v>262.5</v>
      </c>
      <c r="V8" s="26"/>
      <c r="W8" s="26">
        <v>257.5</v>
      </c>
      <c r="X8" s="45">
        <f t="shared" si="2"/>
        <v>153.36700000000002</v>
      </c>
      <c r="Y8" s="26"/>
      <c r="Z8" s="96"/>
      <c r="AA8" s="26"/>
    </row>
    <row r="9" spans="1:27" ht="12.75">
      <c r="A9" s="26"/>
      <c r="B9" s="26">
        <v>2</v>
      </c>
      <c r="C9" s="26" t="s">
        <v>48</v>
      </c>
      <c r="D9" s="26" t="s">
        <v>46</v>
      </c>
      <c r="E9" s="26" t="s">
        <v>54</v>
      </c>
      <c r="F9" s="82">
        <v>90</v>
      </c>
      <c r="G9" s="42">
        <f t="shared" si="0"/>
        <v>1</v>
      </c>
      <c r="H9" s="42">
        <f t="shared" si="1"/>
        <v>0</v>
      </c>
      <c r="I9" s="27" t="s">
        <v>147</v>
      </c>
      <c r="J9" s="26" t="s">
        <v>0</v>
      </c>
      <c r="K9" s="26" t="s">
        <v>196</v>
      </c>
      <c r="L9" s="26" t="s">
        <v>18</v>
      </c>
      <c r="M9" s="27" t="s">
        <v>79</v>
      </c>
      <c r="N9" s="26" t="s">
        <v>77</v>
      </c>
      <c r="O9" s="28">
        <v>34630</v>
      </c>
      <c r="P9" s="23" t="s">
        <v>39</v>
      </c>
      <c r="Q9" s="29">
        <v>87.8</v>
      </c>
      <c r="R9" s="45">
        <v>0.5943</v>
      </c>
      <c r="S9" s="26">
        <v>195</v>
      </c>
      <c r="T9" s="32">
        <v>202.5</v>
      </c>
      <c r="U9" s="26">
        <v>210</v>
      </c>
      <c r="V9" s="26"/>
      <c r="W9" s="26">
        <v>210</v>
      </c>
      <c r="X9" s="45">
        <f t="shared" si="2"/>
        <v>124.80300000000001</v>
      </c>
      <c r="Y9" s="26"/>
      <c r="Z9" s="96" t="s">
        <v>148</v>
      </c>
      <c r="AA9" s="26"/>
    </row>
    <row r="10" spans="1:27" ht="12.75">
      <c r="A10" s="26"/>
      <c r="B10" s="26">
        <v>1</v>
      </c>
      <c r="C10" s="26" t="s">
        <v>48</v>
      </c>
      <c r="D10" s="26" t="s">
        <v>46</v>
      </c>
      <c r="E10" s="26" t="s">
        <v>54</v>
      </c>
      <c r="F10" s="82">
        <v>110</v>
      </c>
      <c r="G10" s="42">
        <f t="shared" si="0"/>
        <v>1</v>
      </c>
      <c r="H10" s="42">
        <f t="shared" si="1"/>
        <v>0</v>
      </c>
      <c r="I10" s="27" t="s">
        <v>161</v>
      </c>
      <c r="J10" s="26" t="s">
        <v>0</v>
      </c>
      <c r="K10" s="26" t="s">
        <v>196</v>
      </c>
      <c r="L10" s="26" t="s">
        <v>18</v>
      </c>
      <c r="M10" s="27" t="s">
        <v>79</v>
      </c>
      <c r="N10" s="26" t="s">
        <v>77</v>
      </c>
      <c r="O10" s="28">
        <v>36093</v>
      </c>
      <c r="P10" s="23" t="s">
        <v>53</v>
      </c>
      <c r="Q10" s="29">
        <v>103.3</v>
      </c>
      <c r="R10" s="45">
        <v>0.5469</v>
      </c>
      <c r="S10" s="26">
        <v>200</v>
      </c>
      <c r="T10" s="32">
        <v>210</v>
      </c>
      <c r="U10" s="26">
        <v>220</v>
      </c>
      <c r="V10" s="26"/>
      <c r="W10" s="26">
        <v>220</v>
      </c>
      <c r="X10" s="45">
        <f t="shared" si="2"/>
        <v>120.31800000000001</v>
      </c>
      <c r="Y10" s="26"/>
      <c r="Z10" s="96" t="s">
        <v>160</v>
      </c>
      <c r="AA10" s="26"/>
    </row>
    <row r="11" spans="1:27" ht="12.75">
      <c r="A11" s="26"/>
      <c r="B11" s="26">
        <v>1</v>
      </c>
      <c r="C11" s="26" t="s">
        <v>48</v>
      </c>
      <c r="D11" s="26" t="s">
        <v>46</v>
      </c>
      <c r="E11" s="26" t="s">
        <v>54</v>
      </c>
      <c r="F11" s="82">
        <v>125</v>
      </c>
      <c r="G11" s="42">
        <f t="shared" si="0"/>
        <v>1</v>
      </c>
      <c r="H11" s="42">
        <f t="shared" si="1"/>
        <v>0</v>
      </c>
      <c r="I11" s="27" t="s">
        <v>127</v>
      </c>
      <c r="J11" s="26" t="s">
        <v>0</v>
      </c>
      <c r="K11" s="26" t="s">
        <v>95</v>
      </c>
      <c r="L11" s="26" t="s">
        <v>76</v>
      </c>
      <c r="M11" s="27" t="s">
        <v>78</v>
      </c>
      <c r="N11" s="26" t="s">
        <v>77</v>
      </c>
      <c r="O11" s="86">
        <v>31564</v>
      </c>
      <c r="P11" s="23" t="s">
        <v>39</v>
      </c>
      <c r="Q11" s="29">
        <v>123.8</v>
      </c>
      <c r="R11" s="45">
        <v>0.5227</v>
      </c>
      <c r="S11" s="26">
        <v>235</v>
      </c>
      <c r="T11" s="32">
        <v>250</v>
      </c>
      <c r="U11" s="26">
        <v>260</v>
      </c>
      <c r="V11" s="26"/>
      <c r="W11" s="26">
        <v>260</v>
      </c>
      <c r="X11" s="45">
        <f t="shared" si="2"/>
        <v>135.90200000000002</v>
      </c>
      <c r="Y11" s="26"/>
      <c r="Z11" s="96" t="s">
        <v>179</v>
      </c>
      <c r="AA11" s="26"/>
    </row>
    <row r="12" spans="1:27" ht="12.75">
      <c r="A12" s="26"/>
      <c r="B12" s="26">
        <v>1</v>
      </c>
      <c r="C12" s="26" t="s">
        <v>44</v>
      </c>
      <c r="D12" s="26" t="s">
        <v>46</v>
      </c>
      <c r="E12" s="26" t="s">
        <v>54</v>
      </c>
      <c r="F12" s="82">
        <v>110</v>
      </c>
      <c r="G12" s="42">
        <f>IF(J12="муж.",1,0)</f>
        <v>1</v>
      </c>
      <c r="H12" s="42">
        <f>IF(J12="жен.",1,0)</f>
        <v>0</v>
      </c>
      <c r="I12" s="122" t="s">
        <v>89</v>
      </c>
      <c r="J12" s="26" t="s">
        <v>0</v>
      </c>
      <c r="K12" s="26" t="s">
        <v>90</v>
      </c>
      <c r="L12" s="26" t="s">
        <v>76</v>
      </c>
      <c r="M12" s="27" t="s">
        <v>78</v>
      </c>
      <c r="N12" s="26" t="s">
        <v>77</v>
      </c>
      <c r="O12" s="28">
        <v>22719</v>
      </c>
      <c r="P12" s="23" t="s">
        <v>6</v>
      </c>
      <c r="Q12" s="29">
        <v>110</v>
      </c>
      <c r="R12" s="45">
        <v>0.767195</v>
      </c>
      <c r="S12" s="26">
        <v>205</v>
      </c>
      <c r="T12" s="32">
        <v>215</v>
      </c>
      <c r="U12" s="123">
        <v>222.5</v>
      </c>
      <c r="V12" s="26"/>
      <c r="W12" s="26">
        <v>215</v>
      </c>
      <c r="X12" s="45">
        <f t="shared" si="2"/>
        <v>164.946925</v>
      </c>
      <c r="Y12" s="26"/>
      <c r="Z12" s="96" t="s">
        <v>150</v>
      </c>
      <c r="AA12" s="26"/>
    </row>
    <row r="13" spans="1:27" ht="12.75">
      <c r="A13" s="26"/>
      <c r="B13" s="26">
        <v>1</v>
      </c>
      <c r="C13" s="26" t="s">
        <v>44</v>
      </c>
      <c r="D13" s="26" t="s">
        <v>46</v>
      </c>
      <c r="E13" s="26" t="s">
        <v>54</v>
      </c>
      <c r="F13" s="82">
        <v>110</v>
      </c>
      <c r="G13" s="42">
        <f>IF(J13="муж.",1,0)</f>
        <v>1</v>
      </c>
      <c r="H13" s="42">
        <f>IF(J13="жен.",1,0)</f>
        <v>0</v>
      </c>
      <c r="I13" s="27" t="s">
        <v>149</v>
      </c>
      <c r="J13" s="26" t="s">
        <v>0</v>
      </c>
      <c r="K13" s="26" t="s">
        <v>196</v>
      </c>
      <c r="L13" s="26" t="s">
        <v>18</v>
      </c>
      <c r="M13" s="27" t="s">
        <v>79</v>
      </c>
      <c r="N13" s="26" t="s">
        <v>77</v>
      </c>
      <c r="O13" s="28">
        <v>34382</v>
      </c>
      <c r="P13" s="23" t="s">
        <v>39</v>
      </c>
      <c r="Q13" s="29">
        <v>110</v>
      </c>
      <c r="R13" s="45">
        <v>0.5365</v>
      </c>
      <c r="S13" s="26">
        <v>250</v>
      </c>
      <c r="T13" s="32">
        <v>262.5</v>
      </c>
      <c r="U13" s="26">
        <v>270</v>
      </c>
      <c r="V13" s="26"/>
      <c r="W13" s="26">
        <v>270</v>
      </c>
      <c r="X13" s="45">
        <f t="shared" si="2"/>
        <v>144.855</v>
      </c>
      <c r="Y13" s="26"/>
      <c r="Z13" s="96"/>
      <c r="AA13" s="26"/>
    </row>
  </sheetData>
  <sheetProtection/>
  <mergeCells count="20">
    <mergeCell ref="A3:A4"/>
    <mergeCell ref="B3:B4"/>
    <mergeCell ref="S3:V3"/>
    <mergeCell ref="C3:C4"/>
    <mergeCell ref="D3:D4"/>
    <mergeCell ref="I3:I4"/>
    <mergeCell ref="J3:J4"/>
    <mergeCell ref="K3:K4"/>
    <mergeCell ref="L3:L4"/>
    <mergeCell ref="E3:E4"/>
    <mergeCell ref="Z3:Z4"/>
    <mergeCell ref="AA3:AA4"/>
    <mergeCell ref="F3:F4"/>
    <mergeCell ref="Q3:Q4"/>
    <mergeCell ref="R3:R4"/>
    <mergeCell ref="Y3:Y4"/>
    <mergeCell ref="M3:M4"/>
    <mergeCell ref="N3:N4"/>
    <mergeCell ref="O3:O4"/>
    <mergeCell ref="P3:P4"/>
  </mergeCells>
  <dataValidations count="4">
    <dataValidation type="list" allowBlank="1" showInputMessage="1" showErrorMessage="1" sqref="J5:J13">
      <formula1>$J$2:$J$2</formula1>
    </dataValidation>
    <dataValidation type="list" allowBlank="1" showInputMessage="1" showErrorMessage="1" sqref="F5:F13">
      <formula1>$F$2:$F$2</formula1>
    </dataValidation>
    <dataValidation type="list" allowBlank="1" showInputMessage="1" showErrorMessage="1" sqref="E5:E13">
      <formula1>$E$2:$E$2</formula1>
    </dataValidation>
    <dataValidation type="list" allowBlank="1" showInputMessage="1" showErrorMessage="1" sqref="C5:D13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4"/>
  <sheetViews>
    <sheetView zoomScalePageLayoutView="0" workbookViewId="0" topLeftCell="A1">
      <selection activeCell="G5" sqref="G5:G14"/>
    </sheetView>
  </sheetViews>
  <sheetFormatPr defaultColWidth="9.00390625" defaultRowHeight="12.75"/>
  <cols>
    <col min="3" max="3" width="7.00390625" style="0" customWidth="1"/>
    <col min="4" max="4" width="13.75390625" style="0" bestFit="1" customWidth="1"/>
    <col min="5" max="5" width="17.75390625" style="0" customWidth="1"/>
    <col min="6" max="6" width="6.375" style="0" customWidth="1"/>
    <col min="7" max="7" width="35.25390625" style="0" bestFit="1" customWidth="1"/>
    <col min="8" max="8" width="4.875" style="0" customWidth="1"/>
    <col min="9" max="9" width="10.25390625" style="0" customWidth="1"/>
    <col min="10" max="10" width="12.00390625" style="0" customWidth="1"/>
    <col min="11" max="11" width="10.25390625" style="0" customWidth="1"/>
    <col min="13" max="13" width="10.375" style="0" customWidth="1"/>
    <col min="15" max="15" width="5.25390625" style="0" customWidth="1"/>
    <col min="33" max="33" width="9.125" style="100" customWidth="1"/>
    <col min="35" max="35" width="9.125" style="100" customWidth="1"/>
  </cols>
  <sheetData>
    <row r="1" spans="1:41" ht="20.25">
      <c r="A1" s="34"/>
      <c r="B1" s="34" t="s">
        <v>41</v>
      </c>
      <c r="C1" s="49" t="s">
        <v>210</v>
      </c>
      <c r="D1" s="50"/>
      <c r="E1" s="50"/>
      <c r="F1" s="79"/>
      <c r="G1" s="50"/>
      <c r="H1" s="53"/>
      <c r="I1" s="50"/>
      <c r="J1" s="50"/>
      <c r="K1" s="83"/>
      <c r="L1" s="34"/>
      <c r="M1" s="35"/>
      <c r="N1" s="72"/>
      <c r="O1" s="55"/>
      <c r="P1" s="43"/>
      <c r="Q1" s="56"/>
      <c r="R1" s="50"/>
      <c r="S1" s="50"/>
      <c r="T1" s="54"/>
      <c r="U1" s="50"/>
      <c r="V1" s="58"/>
      <c r="W1" s="50"/>
      <c r="X1" s="50"/>
      <c r="Y1" s="57"/>
      <c r="Z1" s="37"/>
      <c r="AA1" s="36"/>
      <c r="AB1" s="61"/>
      <c r="AC1" s="46"/>
      <c r="AD1" s="44"/>
      <c r="AE1" s="34"/>
      <c r="AF1" s="34"/>
      <c r="AG1" s="34"/>
      <c r="AH1" s="37"/>
      <c r="AI1" s="34"/>
      <c r="AJ1" s="61"/>
      <c r="AK1" s="46"/>
      <c r="AL1" s="46"/>
      <c r="AM1" s="34"/>
      <c r="AN1" s="34"/>
      <c r="AO1" s="34"/>
    </row>
    <row r="2" spans="1:41" ht="21" customHeight="1" thickBot="1">
      <c r="A2" s="5"/>
      <c r="B2" s="5"/>
      <c r="C2" s="10" t="s">
        <v>2</v>
      </c>
      <c r="D2" s="2"/>
      <c r="E2" s="2"/>
      <c r="F2" s="81"/>
      <c r="G2" s="2"/>
      <c r="H2" s="16"/>
      <c r="I2" s="2"/>
      <c r="J2" s="2"/>
      <c r="K2" s="84"/>
      <c r="L2" s="5"/>
      <c r="M2" s="3"/>
      <c r="N2" s="22"/>
      <c r="O2" s="24"/>
      <c r="P2" s="43"/>
      <c r="Q2" s="9"/>
      <c r="R2" s="2"/>
      <c r="S2" s="2"/>
      <c r="T2" s="4"/>
      <c r="U2" s="2"/>
      <c r="V2" s="58"/>
      <c r="W2" s="2"/>
      <c r="X2" s="2"/>
      <c r="Y2" s="11"/>
      <c r="Z2" s="14"/>
      <c r="AA2" s="8"/>
      <c r="AB2" s="61"/>
      <c r="AC2" s="46"/>
      <c r="AD2" s="44"/>
      <c r="AE2" s="5"/>
      <c r="AF2" s="5"/>
      <c r="AG2" s="5"/>
      <c r="AH2" s="14"/>
      <c r="AI2" s="5"/>
      <c r="AJ2" s="61"/>
      <c r="AK2" s="46"/>
      <c r="AL2" s="46"/>
      <c r="AM2" s="5"/>
      <c r="AN2" s="5"/>
      <c r="AO2" s="5"/>
    </row>
    <row r="3" spans="1:41" ht="12.75">
      <c r="A3" s="146" t="s">
        <v>38</v>
      </c>
      <c r="B3" s="144" t="s">
        <v>28</v>
      </c>
      <c r="C3" s="158" t="s">
        <v>42</v>
      </c>
      <c r="D3" s="158" t="s">
        <v>43</v>
      </c>
      <c r="E3" s="158" t="s">
        <v>75</v>
      </c>
      <c r="F3" s="173" t="s">
        <v>22</v>
      </c>
      <c r="G3" s="158" t="s">
        <v>23</v>
      </c>
      <c r="H3" s="160" t="s">
        <v>69</v>
      </c>
      <c r="I3" s="144" t="s">
        <v>40</v>
      </c>
      <c r="J3" s="158" t="s">
        <v>15</v>
      </c>
      <c r="K3" s="142" t="s">
        <v>30</v>
      </c>
      <c r="L3" s="144" t="s">
        <v>31</v>
      </c>
      <c r="M3" s="144" t="s">
        <v>27</v>
      </c>
      <c r="N3" s="166" t="s">
        <v>24</v>
      </c>
      <c r="O3" s="150" t="s">
        <v>21</v>
      </c>
      <c r="P3" s="152" t="s">
        <v>19</v>
      </c>
      <c r="Q3" s="178" t="s">
        <v>32</v>
      </c>
      <c r="R3" s="178"/>
      <c r="S3" s="178"/>
      <c r="T3" s="178"/>
      <c r="U3" s="178"/>
      <c r="V3" s="59"/>
      <c r="W3" s="178" t="s">
        <v>51</v>
      </c>
      <c r="X3" s="178"/>
      <c r="Y3" s="178"/>
      <c r="Z3" s="178"/>
      <c r="AA3" s="178"/>
      <c r="AB3" s="59"/>
      <c r="AC3" s="62" t="s">
        <v>33</v>
      </c>
      <c r="AD3" s="62"/>
      <c r="AE3" s="140" t="s">
        <v>34</v>
      </c>
      <c r="AF3" s="175"/>
      <c r="AG3" s="175"/>
      <c r="AH3" s="176"/>
      <c r="AI3" s="102"/>
      <c r="AJ3" s="62"/>
      <c r="AK3" s="62" t="s">
        <v>35</v>
      </c>
      <c r="AL3" s="62"/>
      <c r="AM3" s="154" t="s">
        <v>29</v>
      </c>
      <c r="AN3" s="154" t="s">
        <v>47</v>
      </c>
      <c r="AO3" s="146" t="s">
        <v>38</v>
      </c>
    </row>
    <row r="4" spans="1:41" ht="13.5" customHeight="1" thickBot="1">
      <c r="A4" s="147"/>
      <c r="B4" s="145"/>
      <c r="C4" s="159"/>
      <c r="D4" s="159"/>
      <c r="E4" s="159"/>
      <c r="F4" s="174"/>
      <c r="G4" s="159"/>
      <c r="H4" s="177"/>
      <c r="I4" s="145"/>
      <c r="J4" s="162"/>
      <c r="K4" s="143"/>
      <c r="L4" s="145"/>
      <c r="M4" s="145"/>
      <c r="N4" s="167"/>
      <c r="O4" s="151"/>
      <c r="P4" s="153"/>
      <c r="Q4" s="101">
        <v>1</v>
      </c>
      <c r="R4" s="13">
        <v>2</v>
      </c>
      <c r="S4" s="13">
        <v>3</v>
      </c>
      <c r="T4" s="12">
        <v>4</v>
      </c>
      <c r="U4" s="12" t="s">
        <v>26</v>
      </c>
      <c r="V4" s="60" t="s">
        <v>20</v>
      </c>
      <c r="W4" s="12">
        <v>1</v>
      </c>
      <c r="X4" s="12">
        <v>2</v>
      </c>
      <c r="Y4" s="12">
        <v>3</v>
      </c>
      <c r="Z4" s="12">
        <v>4</v>
      </c>
      <c r="AA4" s="12" t="s">
        <v>26</v>
      </c>
      <c r="AB4" s="60" t="s">
        <v>20</v>
      </c>
      <c r="AC4" s="63" t="s">
        <v>36</v>
      </c>
      <c r="AD4" s="60" t="s">
        <v>20</v>
      </c>
      <c r="AE4" s="12">
        <v>1</v>
      </c>
      <c r="AF4" s="13">
        <v>2</v>
      </c>
      <c r="AG4" s="101">
        <v>3</v>
      </c>
      <c r="AH4" s="12">
        <v>4</v>
      </c>
      <c r="AI4" s="101" t="s">
        <v>26</v>
      </c>
      <c r="AJ4" s="60" t="s">
        <v>20</v>
      </c>
      <c r="AK4" s="63" t="s">
        <v>37</v>
      </c>
      <c r="AL4" s="60" t="s">
        <v>20</v>
      </c>
      <c r="AM4" s="155"/>
      <c r="AN4" s="155"/>
      <c r="AO4" s="147"/>
    </row>
    <row r="5" spans="1:41" ht="12.75">
      <c r="A5" s="26"/>
      <c r="B5" s="26">
        <v>1</v>
      </c>
      <c r="C5" s="26" t="s">
        <v>48</v>
      </c>
      <c r="D5" s="26" t="s">
        <v>46</v>
      </c>
      <c r="E5" s="26" t="s">
        <v>55</v>
      </c>
      <c r="F5" s="82">
        <v>52</v>
      </c>
      <c r="G5" s="99" t="s">
        <v>159</v>
      </c>
      <c r="H5" s="26" t="s">
        <v>1</v>
      </c>
      <c r="I5" s="26" t="s">
        <v>196</v>
      </c>
      <c r="J5" s="26" t="s">
        <v>18</v>
      </c>
      <c r="K5" s="27" t="s">
        <v>197</v>
      </c>
      <c r="L5" s="26" t="s">
        <v>77</v>
      </c>
      <c r="M5" s="28">
        <v>34463</v>
      </c>
      <c r="N5" s="23" t="s">
        <v>39</v>
      </c>
      <c r="O5" s="29">
        <v>51.7</v>
      </c>
      <c r="P5" s="45">
        <v>0.9731</v>
      </c>
      <c r="Q5" s="31">
        <v>60</v>
      </c>
      <c r="R5" s="32">
        <v>67.5</v>
      </c>
      <c r="S5" s="105">
        <v>75</v>
      </c>
      <c r="T5" s="26"/>
      <c r="U5" s="33">
        <v>67.5</v>
      </c>
      <c r="V5" s="45">
        <f aca="true" t="shared" si="0" ref="V5:V14">U5*P5</f>
        <v>65.68424999999999</v>
      </c>
      <c r="W5" s="106">
        <v>35</v>
      </c>
      <c r="X5" s="32">
        <v>40</v>
      </c>
      <c r="Y5" s="32">
        <v>42.5</v>
      </c>
      <c r="Z5" s="26"/>
      <c r="AA5" s="33">
        <v>42.5</v>
      </c>
      <c r="AB5" s="45">
        <f aca="true" t="shared" si="1" ref="AB5:AB14">AA5*P5</f>
        <v>41.35675</v>
      </c>
      <c r="AC5" s="64">
        <f aca="true" t="shared" si="2" ref="AC5:AC14">AA5+U5</f>
        <v>110</v>
      </c>
      <c r="AD5" s="45">
        <f aca="true" t="shared" si="3" ref="AD5:AD14">AC5*P5</f>
        <v>107.041</v>
      </c>
      <c r="AE5" s="26">
        <v>72.5</v>
      </c>
      <c r="AF5" s="32">
        <v>80</v>
      </c>
      <c r="AG5" s="26">
        <v>85</v>
      </c>
      <c r="AH5" s="26"/>
      <c r="AI5" s="26">
        <v>85</v>
      </c>
      <c r="AJ5" s="45">
        <f aca="true" t="shared" si="4" ref="AJ5:AJ14">AI5*P5</f>
        <v>82.7135</v>
      </c>
      <c r="AK5" s="64">
        <f aca="true" t="shared" si="5" ref="AK5:AK14">AI5+AC5</f>
        <v>195</v>
      </c>
      <c r="AL5" s="45">
        <f aca="true" t="shared" si="6" ref="AL5:AL14">AK5*P5</f>
        <v>189.7545</v>
      </c>
      <c r="AM5" s="26"/>
      <c r="AN5" s="26" t="s">
        <v>160</v>
      </c>
      <c r="AO5" s="26"/>
    </row>
    <row r="6" spans="1:41" ht="12.75">
      <c r="A6" s="26"/>
      <c r="B6" s="26">
        <v>1</v>
      </c>
      <c r="C6" s="26" t="s">
        <v>48</v>
      </c>
      <c r="D6" s="26" t="s">
        <v>46</v>
      </c>
      <c r="E6" s="26" t="s">
        <v>55</v>
      </c>
      <c r="F6" s="82">
        <v>67.5</v>
      </c>
      <c r="G6" s="126" t="s">
        <v>165</v>
      </c>
      <c r="H6" s="26" t="s">
        <v>1</v>
      </c>
      <c r="I6" s="26" t="s">
        <v>157</v>
      </c>
      <c r="J6" s="26" t="s">
        <v>82</v>
      </c>
      <c r="K6" s="78" t="s">
        <v>78</v>
      </c>
      <c r="L6" s="26" t="s">
        <v>77</v>
      </c>
      <c r="M6" s="86">
        <v>32196</v>
      </c>
      <c r="N6" s="23" t="s">
        <v>39</v>
      </c>
      <c r="O6" s="29">
        <v>64.7</v>
      </c>
      <c r="P6" s="45">
        <v>0.8073</v>
      </c>
      <c r="Q6" s="31">
        <v>50</v>
      </c>
      <c r="R6" s="32">
        <v>60</v>
      </c>
      <c r="S6" s="105">
        <v>65</v>
      </c>
      <c r="T6" s="26"/>
      <c r="U6" s="33">
        <v>60</v>
      </c>
      <c r="V6" s="45">
        <f t="shared" si="0"/>
        <v>48.438</v>
      </c>
      <c r="W6" s="31">
        <v>25</v>
      </c>
      <c r="X6" s="32">
        <v>30</v>
      </c>
      <c r="Y6" s="105">
        <v>35</v>
      </c>
      <c r="Z6" s="26"/>
      <c r="AA6" s="33">
        <v>30</v>
      </c>
      <c r="AB6" s="45">
        <f t="shared" si="1"/>
        <v>24.219</v>
      </c>
      <c r="AC6" s="64">
        <f t="shared" si="2"/>
        <v>90</v>
      </c>
      <c r="AD6" s="45">
        <f t="shared" si="3"/>
        <v>72.657</v>
      </c>
      <c r="AE6" s="26">
        <v>70</v>
      </c>
      <c r="AF6" s="32">
        <v>80</v>
      </c>
      <c r="AG6" s="26">
        <v>85</v>
      </c>
      <c r="AH6" s="26"/>
      <c r="AI6" s="26">
        <v>85</v>
      </c>
      <c r="AJ6" s="45">
        <f t="shared" si="4"/>
        <v>68.6205</v>
      </c>
      <c r="AK6" s="64">
        <f t="shared" si="5"/>
        <v>175</v>
      </c>
      <c r="AL6" s="45">
        <f t="shared" si="6"/>
        <v>141.2775</v>
      </c>
      <c r="AM6" s="26"/>
      <c r="AN6" s="26"/>
      <c r="AO6" s="26"/>
    </row>
    <row r="7" spans="1:41" ht="12.75">
      <c r="A7" s="26"/>
      <c r="B7" s="26">
        <v>1</v>
      </c>
      <c r="C7" s="26" t="s">
        <v>48</v>
      </c>
      <c r="D7" s="26" t="s">
        <v>46</v>
      </c>
      <c r="E7" s="26" t="s">
        <v>55</v>
      </c>
      <c r="F7" s="82">
        <v>67.5</v>
      </c>
      <c r="G7" s="127" t="s">
        <v>166</v>
      </c>
      <c r="H7" s="26" t="s">
        <v>0</v>
      </c>
      <c r="I7" s="26" t="s">
        <v>157</v>
      </c>
      <c r="J7" s="26" t="s">
        <v>82</v>
      </c>
      <c r="K7" s="27" t="s">
        <v>78</v>
      </c>
      <c r="L7" s="26" t="s">
        <v>77</v>
      </c>
      <c r="M7" s="28">
        <v>36749</v>
      </c>
      <c r="N7" s="23" t="s">
        <v>4</v>
      </c>
      <c r="O7" s="29">
        <v>66.4</v>
      </c>
      <c r="P7" s="45">
        <v>0.7367</v>
      </c>
      <c r="Q7" s="31">
        <v>120</v>
      </c>
      <c r="R7" s="32">
        <v>130</v>
      </c>
      <c r="S7" s="32">
        <v>140</v>
      </c>
      <c r="T7" s="26"/>
      <c r="U7" s="33">
        <v>140</v>
      </c>
      <c r="V7" s="45">
        <f t="shared" si="0"/>
        <v>103.138</v>
      </c>
      <c r="W7" s="31">
        <v>110</v>
      </c>
      <c r="X7" s="32">
        <v>120</v>
      </c>
      <c r="Y7" s="32">
        <v>125</v>
      </c>
      <c r="Z7" s="26"/>
      <c r="AA7" s="33">
        <v>125</v>
      </c>
      <c r="AB7" s="45">
        <f t="shared" si="1"/>
        <v>92.0875</v>
      </c>
      <c r="AC7" s="64">
        <f t="shared" si="2"/>
        <v>265</v>
      </c>
      <c r="AD7" s="45">
        <f t="shared" si="3"/>
        <v>195.2255</v>
      </c>
      <c r="AE7" s="26">
        <v>150</v>
      </c>
      <c r="AF7" s="32">
        <v>170</v>
      </c>
      <c r="AG7" s="123">
        <v>180</v>
      </c>
      <c r="AH7" s="26"/>
      <c r="AI7" s="26">
        <v>170</v>
      </c>
      <c r="AJ7" s="45">
        <f t="shared" si="4"/>
        <v>125.239</v>
      </c>
      <c r="AK7" s="64">
        <f t="shared" si="5"/>
        <v>435</v>
      </c>
      <c r="AL7" s="45">
        <f t="shared" si="6"/>
        <v>320.4645</v>
      </c>
      <c r="AM7" s="26"/>
      <c r="AN7" s="26"/>
      <c r="AO7" s="26"/>
    </row>
    <row r="8" spans="1:41" ht="12.75">
      <c r="A8" s="26"/>
      <c r="B8" s="26">
        <v>2</v>
      </c>
      <c r="C8" s="26" t="s">
        <v>48</v>
      </c>
      <c r="D8" s="26" t="s">
        <v>46</v>
      </c>
      <c r="E8" s="26" t="s">
        <v>55</v>
      </c>
      <c r="F8" s="82">
        <v>67.5</v>
      </c>
      <c r="G8" s="99" t="s">
        <v>167</v>
      </c>
      <c r="H8" s="26" t="s">
        <v>0</v>
      </c>
      <c r="I8" s="26" t="s">
        <v>125</v>
      </c>
      <c r="J8" s="26" t="s">
        <v>113</v>
      </c>
      <c r="K8" s="27" t="s">
        <v>78</v>
      </c>
      <c r="L8" s="26" t="s">
        <v>77</v>
      </c>
      <c r="M8" s="28">
        <v>36214</v>
      </c>
      <c r="N8" s="23" t="s">
        <v>4</v>
      </c>
      <c r="O8" s="29">
        <v>66.5</v>
      </c>
      <c r="P8" s="45">
        <v>0.7357</v>
      </c>
      <c r="Q8" s="31">
        <v>100</v>
      </c>
      <c r="R8" s="32">
        <v>110</v>
      </c>
      <c r="S8" s="105">
        <v>115</v>
      </c>
      <c r="T8" s="26"/>
      <c r="U8" s="33">
        <v>110</v>
      </c>
      <c r="V8" s="45">
        <f t="shared" si="0"/>
        <v>80.927</v>
      </c>
      <c r="W8" s="31">
        <v>80</v>
      </c>
      <c r="X8" s="105">
        <v>85</v>
      </c>
      <c r="Y8" s="32">
        <v>85</v>
      </c>
      <c r="Z8" s="26"/>
      <c r="AA8" s="33">
        <v>85</v>
      </c>
      <c r="AB8" s="45">
        <f t="shared" si="1"/>
        <v>62.5345</v>
      </c>
      <c r="AC8" s="64">
        <f t="shared" si="2"/>
        <v>195</v>
      </c>
      <c r="AD8" s="45">
        <f t="shared" si="3"/>
        <v>143.4615</v>
      </c>
      <c r="AE8" s="26">
        <v>110</v>
      </c>
      <c r="AF8" s="32">
        <v>120</v>
      </c>
      <c r="AG8" s="123">
        <v>130</v>
      </c>
      <c r="AH8" s="26"/>
      <c r="AI8" s="26">
        <v>120</v>
      </c>
      <c r="AJ8" s="45">
        <f t="shared" si="4"/>
        <v>88.284</v>
      </c>
      <c r="AK8" s="64">
        <f t="shared" si="5"/>
        <v>315</v>
      </c>
      <c r="AL8" s="45">
        <f t="shared" si="6"/>
        <v>231.7455</v>
      </c>
      <c r="AM8" s="26"/>
      <c r="AN8" s="26"/>
      <c r="AO8" s="26"/>
    </row>
    <row r="9" spans="1:41" ht="12.75">
      <c r="A9" s="26"/>
      <c r="B9" s="26">
        <v>1</v>
      </c>
      <c r="C9" s="26" t="s">
        <v>48</v>
      </c>
      <c r="D9" s="26" t="s">
        <v>46</v>
      </c>
      <c r="E9" s="26" t="s">
        <v>55</v>
      </c>
      <c r="F9" s="82">
        <v>75</v>
      </c>
      <c r="G9" s="127" t="s">
        <v>104</v>
      </c>
      <c r="H9" s="26" t="s">
        <v>0</v>
      </c>
      <c r="I9" s="26"/>
      <c r="J9" s="26"/>
      <c r="K9" s="78" t="s">
        <v>106</v>
      </c>
      <c r="L9" s="26" t="s">
        <v>77</v>
      </c>
      <c r="M9" s="86">
        <v>18983</v>
      </c>
      <c r="N9" s="23" t="s">
        <v>7</v>
      </c>
      <c r="O9" s="29">
        <v>72.3</v>
      </c>
      <c r="P9" s="45">
        <v>1.348071</v>
      </c>
      <c r="Q9" s="31">
        <v>110</v>
      </c>
      <c r="R9" s="32">
        <v>120</v>
      </c>
      <c r="S9" s="32">
        <v>125</v>
      </c>
      <c r="T9" s="26"/>
      <c r="U9" s="33">
        <v>125</v>
      </c>
      <c r="V9" s="45">
        <f t="shared" si="0"/>
        <v>168.508875</v>
      </c>
      <c r="W9" s="31">
        <v>60</v>
      </c>
      <c r="X9" s="32">
        <v>65</v>
      </c>
      <c r="Y9" s="105">
        <v>70</v>
      </c>
      <c r="Z9" s="26"/>
      <c r="AA9" s="33">
        <v>65</v>
      </c>
      <c r="AB9" s="45">
        <f t="shared" si="1"/>
        <v>87.624615</v>
      </c>
      <c r="AC9" s="64">
        <f t="shared" si="2"/>
        <v>190</v>
      </c>
      <c r="AD9" s="45">
        <f t="shared" si="3"/>
        <v>256.13349</v>
      </c>
      <c r="AE9" s="26">
        <v>140</v>
      </c>
      <c r="AF9" s="32">
        <v>150</v>
      </c>
      <c r="AG9" s="123">
        <v>155</v>
      </c>
      <c r="AH9" s="26"/>
      <c r="AI9" s="26">
        <v>150</v>
      </c>
      <c r="AJ9" s="45">
        <f t="shared" si="4"/>
        <v>202.21065000000002</v>
      </c>
      <c r="AK9" s="64">
        <f t="shared" si="5"/>
        <v>340</v>
      </c>
      <c r="AL9" s="45">
        <f t="shared" si="6"/>
        <v>458.34414</v>
      </c>
      <c r="AM9" s="26"/>
      <c r="AN9" s="26"/>
      <c r="AO9" s="26"/>
    </row>
    <row r="10" spans="1:41" ht="12.75">
      <c r="A10" s="26"/>
      <c r="B10" s="26">
        <v>1</v>
      </c>
      <c r="C10" s="26" t="s">
        <v>48</v>
      </c>
      <c r="D10" s="26" t="s">
        <v>46</v>
      </c>
      <c r="E10" s="26" t="s">
        <v>55</v>
      </c>
      <c r="F10" s="82">
        <v>82.5</v>
      </c>
      <c r="G10" s="127" t="s">
        <v>191</v>
      </c>
      <c r="H10" s="26" t="s">
        <v>0</v>
      </c>
      <c r="I10" s="26" t="s">
        <v>195</v>
      </c>
      <c r="J10" s="26" t="s">
        <v>113</v>
      </c>
      <c r="K10" s="27" t="s">
        <v>78</v>
      </c>
      <c r="L10" s="26" t="s">
        <v>77</v>
      </c>
      <c r="M10" s="28">
        <v>31751</v>
      </c>
      <c r="N10" s="23" t="s">
        <v>39</v>
      </c>
      <c r="O10" s="29">
        <v>79</v>
      </c>
      <c r="P10" s="45">
        <v>0.6388</v>
      </c>
      <c r="Q10" s="31">
        <v>120</v>
      </c>
      <c r="R10" s="32">
        <v>130</v>
      </c>
      <c r="S10" s="32">
        <v>140</v>
      </c>
      <c r="T10" s="26"/>
      <c r="U10" s="33">
        <v>140</v>
      </c>
      <c r="V10" s="45">
        <f t="shared" si="0"/>
        <v>89.432</v>
      </c>
      <c r="W10" s="31">
        <v>90</v>
      </c>
      <c r="X10" s="32">
        <v>100</v>
      </c>
      <c r="Y10" s="105">
        <v>115</v>
      </c>
      <c r="Z10" s="26"/>
      <c r="AA10" s="33">
        <v>100</v>
      </c>
      <c r="AB10" s="45">
        <f t="shared" si="1"/>
        <v>63.88</v>
      </c>
      <c r="AC10" s="64">
        <f t="shared" si="2"/>
        <v>240</v>
      </c>
      <c r="AD10" s="45">
        <f t="shared" si="3"/>
        <v>153.312</v>
      </c>
      <c r="AE10" s="26">
        <v>130</v>
      </c>
      <c r="AF10" s="32">
        <v>145</v>
      </c>
      <c r="AG10" s="26">
        <v>155</v>
      </c>
      <c r="AH10" s="26"/>
      <c r="AI10" s="26">
        <v>155</v>
      </c>
      <c r="AJ10" s="45">
        <f t="shared" si="4"/>
        <v>99.01400000000001</v>
      </c>
      <c r="AK10" s="64">
        <f t="shared" si="5"/>
        <v>395</v>
      </c>
      <c r="AL10" s="45">
        <f t="shared" si="6"/>
        <v>252.32600000000002</v>
      </c>
      <c r="AM10" s="26"/>
      <c r="AN10" s="26"/>
      <c r="AO10" s="26"/>
    </row>
    <row r="11" spans="1:41" ht="12.75">
      <c r="A11" s="26"/>
      <c r="B11" s="26">
        <v>2</v>
      </c>
      <c r="C11" s="26" t="s">
        <v>48</v>
      </c>
      <c r="D11" s="26" t="s">
        <v>46</v>
      </c>
      <c r="E11" s="26" t="s">
        <v>55</v>
      </c>
      <c r="F11" s="82">
        <v>100</v>
      </c>
      <c r="G11" s="127" t="s">
        <v>175</v>
      </c>
      <c r="H11" s="26" t="s">
        <v>0</v>
      </c>
      <c r="I11" s="26" t="s">
        <v>176</v>
      </c>
      <c r="J11" s="26" t="s">
        <v>76</v>
      </c>
      <c r="K11" s="27" t="s">
        <v>78</v>
      </c>
      <c r="L11" s="26" t="s">
        <v>77</v>
      </c>
      <c r="M11" s="28">
        <v>31735</v>
      </c>
      <c r="N11" s="23" t="s">
        <v>39</v>
      </c>
      <c r="O11" s="29">
        <v>99</v>
      </c>
      <c r="P11" s="45">
        <v>0.5565</v>
      </c>
      <c r="Q11" s="31">
        <v>190</v>
      </c>
      <c r="R11" s="32">
        <v>200</v>
      </c>
      <c r="S11" s="105">
        <v>210</v>
      </c>
      <c r="T11" s="26"/>
      <c r="U11" s="33">
        <v>200</v>
      </c>
      <c r="V11" s="45">
        <f t="shared" si="0"/>
        <v>111.3</v>
      </c>
      <c r="W11" s="31">
        <v>145</v>
      </c>
      <c r="X11" s="105">
        <v>150</v>
      </c>
      <c r="Y11" s="32">
        <v>150</v>
      </c>
      <c r="Z11" s="26"/>
      <c r="AA11" s="33">
        <v>150</v>
      </c>
      <c r="AB11" s="45">
        <f t="shared" si="1"/>
        <v>83.475</v>
      </c>
      <c r="AC11" s="64">
        <f t="shared" si="2"/>
        <v>350</v>
      </c>
      <c r="AD11" s="45">
        <f t="shared" si="3"/>
        <v>194.775</v>
      </c>
      <c r="AE11" s="26">
        <v>200</v>
      </c>
      <c r="AF11" s="32">
        <v>215</v>
      </c>
      <c r="AG11" s="26">
        <v>225</v>
      </c>
      <c r="AH11" s="26"/>
      <c r="AI11" s="26">
        <v>225</v>
      </c>
      <c r="AJ11" s="45">
        <f t="shared" si="4"/>
        <v>125.2125</v>
      </c>
      <c r="AK11" s="64">
        <f t="shared" si="5"/>
        <v>575</v>
      </c>
      <c r="AL11" s="45">
        <f t="shared" si="6"/>
        <v>319.9875</v>
      </c>
      <c r="AM11" s="26"/>
      <c r="AN11" s="26"/>
      <c r="AO11" s="26"/>
    </row>
    <row r="12" spans="1:41" ht="12.75">
      <c r="A12" s="26"/>
      <c r="B12" s="26">
        <v>1</v>
      </c>
      <c r="C12" s="26" t="s">
        <v>48</v>
      </c>
      <c r="D12" s="26" t="s">
        <v>46</v>
      </c>
      <c r="E12" s="26" t="s">
        <v>55</v>
      </c>
      <c r="F12" s="82">
        <v>100</v>
      </c>
      <c r="G12" s="127" t="s">
        <v>111</v>
      </c>
      <c r="H12" s="26" t="s">
        <v>0</v>
      </c>
      <c r="I12" s="26" t="s">
        <v>195</v>
      </c>
      <c r="J12" s="26" t="s">
        <v>113</v>
      </c>
      <c r="K12" s="27" t="s">
        <v>78</v>
      </c>
      <c r="L12" s="26" t="s">
        <v>77</v>
      </c>
      <c r="M12" s="86">
        <v>34566</v>
      </c>
      <c r="N12" s="23" t="s">
        <v>39</v>
      </c>
      <c r="O12" s="29">
        <v>96</v>
      </c>
      <c r="P12" s="45">
        <v>0.5648</v>
      </c>
      <c r="Q12" s="31">
        <v>180</v>
      </c>
      <c r="R12" s="105">
        <v>200</v>
      </c>
      <c r="S12" s="32">
        <v>200</v>
      </c>
      <c r="T12" s="26"/>
      <c r="U12" s="33">
        <v>200</v>
      </c>
      <c r="V12" s="45">
        <f t="shared" si="0"/>
        <v>112.96</v>
      </c>
      <c r="W12" s="31">
        <v>150</v>
      </c>
      <c r="X12" s="32">
        <v>162.5</v>
      </c>
      <c r="Y12" s="32" t="s">
        <v>202</v>
      </c>
      <c r="Z12" s="26"/>
      <c r="AA12" s="33">
        <v>162.5</v>
      </c>
      <c r="AB12" s="45">
        <f t="shared" si="1"/>
        <v>91.78</v>
      </c>
      <c r="AC12" s="64">
        <f t="shared" si="2"/>
        <v>362.5</v>
      </c>
      <c r="AD12" s="45">
        <f t="shared" si="3"/>
        <v>204.73999999999998</v>
      </c>
      <c r="AE12" s="26">
        <v>200</v>
      </c>
      <c r="AF12" s="32">
        <v>220</v>
      </c>
      <c r="AG12" s="26">
        <v>235</v>
      </c>
      <c r="AH12" s="26"/>
      <c r="AI12" s="26">
        <v>235</v>
      </c>
      <c r="AJ12" s="45">
        <f t="shared" si="4"/>
        <v>132.72799999999998</v>
      </c>
      <c r="AK12" s="64">
        <f t="shared" si="5"/>
        <v>597.5</v>
      </c>
      <c r="AL12" s="45">
        <f t="shared" si="6"/>
        <v>337.46799999999996</v>
      </c>
      <c r="AM12" s="26"/>
      <c r="AN12" s="26"/>
      <c r="AO12" s="26"/>
    </row>
    <row r="13" spans="1:41" ht="12.75">
      <c r="A13" s="26"/>
      <c r="B13" s="26">
        <v>1</v>
      </c>
      <c r="C13" s="26" t="s">
        <v>48</v>
      </c>
      <c r="D13" s="26" t="s">
        <v>46</v>
      </c>
      <c r="E13" s="26" t="s">
        <v>55</v>
      </c>
      <c r="F13" s="82">
        <v>125</v>
      </c>
      <c r="G13" s="127" t="s">
        <v>127</v>
      </c>
      <c r="H13" s="26" t="s">
        <v>0</v>
      </c>
      <c r="I13" s="26" t="s">
        <v>95</v>
      </c>
      <c r="J13" s="26" t="s">
        <v>76</v>
      </c>
      <c r="K13" s="27" t="s">
        <v>78</v>
      </c>
      <c r="L13" s="26" t="s">
        <v>77</v>
      </c>
      <c r="M13" s="86">
        <v>31564</v>
      </c>
      <c r="N13" s="23" t="s">
        <v>39</v>
      </c>
      <c r="O13" s="29">
        <v>123.8</v>
      </c>
      <c r="P13" s="45">
        <v>0.5227</v>
      </c>
      <c r="Q13" s="31">
        <v>185</v>
      </c>
      <c r="R13" s="32">
        <v>200</v>
      </c>
      <c r="S13" s="32">
        <v>205</v>
      </c>
      <c r="T13" s="26"/>
      <c r="U13" s="33">
        <v>205</v>
      </c>
      <c r="V13" s="45">
        <f t="shared" si="0"/>
        <v>107.15350000000001</v>
      </c>
      <c r="W13" s="31">
        <v>150</v>
      </c>
      <c r="X13" s="32">
        <v>160</v>
      </c>
      <c r="Y13" s="32">
        <v>165</v>
      </c>
      <c r="Z13" s="26"/>
      <c r="AA13" s="33">
        <v>165</v>
      </c>
      <c r="AB13" s="45">
        <f t="shared" si="1"/>
        <v>86.2455</v>
      </c>
      <c r="AC13" s="64">
        <f t="shared" si="2"/>
        <v>370</v>
      </c>
      <c r="AD13" s="45">
        <f t="shared" si="3"/>
        <v>193.39900000000003</v>
      </c>
      <c r="AE13" s="26">
        <v>235</v>
      </c>
      <c r="AF13" s="32">
        <v>250</v>
      </c>
      <c r="AG13" s="26">
        <v>260</v>
      </c>
      <c r="AH13" s="26"/>
      <c r="AI13" s="26">
        <v>260</v>
      </c>
      <c r="AJ13" s="45">
        <f t="shared" si="4"/>
        <v>135.90200000000002</v>
      </c>
      <c r="AK13" s="64">
        <f t="shared" si="5"/>
        <v>630</v>
      </c>
      <c r="AL13" s="45">
        <f t="shared" si="6"/>
        <v>329.30100000000004</v>
      </c>
      <c r="AM13" s="26"/>
      <c r="AN13" s="26" t="s">
        <v>179</v>
      </c>
      <c r="AO13" s="26"/>
    </row>
    <row r="14" spans="1:41" ht="12.75">
      <c r="A14" s="26"/>
      <c r="B14" s="26">
        <v>1</v>
      </c>
      <c r="C14" s="26" t="s">
        <v>48</v>
      </c>
      <c r="D14" s="26" t="s">
        <v>45</v>
      </c>
      <c r="E14" s="26" t="s">
        <v>55</v>
      </c>
      <c r="F14" s="82">
        <v>90</v>
      </c>
      <c r="G14" s="127" t="s">
        <v>190</v>
      </c>
      <c r="H14" s="26" t="s">
        <v>0</v>
      </c>
      <c r="I14" s="26" t="s">
        <v>195</v>
      </c>
      <c r="J14" s="26" t="s">
        <v>113</v>
      </c>
      <c r="K14" s="27" t="s">
        <v>78</v>
      </c>
      <c r="L14" s="26" t="s">
        <v>77</v>
      </c>
      <c r="M14" s="28">
        <v>33638</v>
      </c>
      <c r="N14" s="23" t="s">
        <v>39</v>
      </c>
      <c r="O14" s="29">
        <v>86.8</v>
      </c>
      <c r="P14" s="45">
        <v>0.5986</v>
      </c>
      <c r="Q14" s="106">
        <v>220</v>
      </c>
      <c r="R14" s="32" t="s">
        <v>202</v>
      </c>
      <c r="S14" s="32">
        <v>220</v>
      </c>
      <c r="T14" s="26"/>
      <c r="U14" s="33">
        <v>220</v>
      </c>
      <c r="V14" s="45">
        <f t="shared" si="0"/>
        <v>131.692</v>
      </c>
      <c r="W14" s="31">
        <v>140</v>
      </c>
      <c r="X14" s="105">
        <v>150</v>
      </c>
      <c r="Y14" s="32">
        <v>150</v>
      </c>
      <c r="Z14" s="26"/>
      <c r="AA14" s="33">
        <v>150</v>
      </c>
      <c r="AB14" s="45">
        <f t="shared" si="1"/>
        <v>89.79</v>
      </c>
      <c r="AC14" s="64">
        <f t="shared" si="2"/>
        <v>370</v>
      </c>
      <c r="AD14" s="45">
        <f t="shared" si="3"/>
        <v>221.482</v>
      </c>
      <c r="AE14" s="26">
        <v>245</v>
      </c>
      <c r="AF14" s="32">
        <v>260</v>
      </c>
      <c r="AG14" s="125">
        <v>275</v>
      </c>
      <c r="AH14" s="26"/>
      <c r="AI14" s="26">
        <v>260</v>
      </c>
      <c r="AJ14" s="45">
        <f t="shared" si="4"/>
        <v>155.636</v>
      </c>
      <c r="AK14" s="64">
        <f t="shared" si="5"/>
        <v>630</v>
      </c>
      <c r="AL14" s="45">
        <f t="shared" si="6"/>
        <v>377.118</v>
      </c>
      <c r="AM14" s="26"/>
      <c r="AN14" s="26"/>
      <c r="AO14" s="26"/>
    </row>
  </sheetData>
  <sheetProtection/>
  <mergeCells count="22">
    <mergeCell ref="H3:H4"/>
    <mergeCell ref="I3:I4"/>
    <mergeCell ref="AE3:AH3"/>
    <mergeCell ref="AM3:AM4"/>
    <mergeCell ref="L3:L4"/>
    <mergeCell ref="A3:A4"/>
    <mergeCell ref="B3:B4"/>
    <mergeCell ref="C3:C4"/>
    <mergeCell ref="D3:D4"/>
    <mergeCell ref="E3:E4"/>
    <mergeCell ref="F3:F4"/>
    <mergeCell ref="G3:G4"/>
    <mergeCell ref="AN3:AN4"/>
    <mergeCell ref="Q3:U3"/>
    <mergeCell ref="J3:J4"/>
    <mergeCell ref="K3:K4"/>
    <mergeCell ref="AO3:AO4"/>
    <mergeCell ref="M3:M4"/>
    <mergeCell ref="N3:N4"/>
    <mergeCell ref="O3:O4"/>
    <mergeCell ref="P3:P4"/>
    <mergeCell ref="W3:AA3"/>
  </mergeCells>
  <conditionalFormatting sqref="Q5:V14">
    <cfRule type="cellIs" priority="2" dxfId="0" operator="equal" stopIfTrue="1">
      <formula>"$E$30=""Жим лёжа"""</formula>
    </cfRule>
  </conditionalFormatting>
  <dataValidations count="8">
    <dataValidation type="list" allowBlank="1" showInputMessage="1" showErrorMessage="1" sqref="H7:H14 H5">
      <formula1>#REF!</formula1>
    </dataValidation>
    <dataValidation type="list" allowBlank="1" showInputMessage="1" showErrorMessage="1" sqref="F7:F14 F5">
      <formula1>#REF!</formula1>
    </dataValidation>
    <dataValidation type="list" allowBlank="1" showInputMessage="1" showErrorMessage="1" sqref="E7:E14 E5">
      <formula1>#REF!</formula1>
    </dataValidation>
    <dataValidation type="list" allowBlank="1" showInputMessage="1" showErrorMessage="1" sqref="C5:C14">
      <formula1>#REF!</formula1>
    </dataValidation>
    <dataValidation type="list" allowBlank="1" showInputMessage="1" showErrorMessage="1" sqref="D5:D14">
      <formula1>#REF!</formula1>
    </dataValidation>
    <dataValidation type="list" allowBlank="1" showInputMessage="1" showErrorMessage="1" sqref="H6">
      <formula1>#REF!</formula1>
    </dataValidation>
    <dataValidation type="list" allowBlank="1" showInputMessage="1" showErrorMessage="1" sqref="E6">
      <formula1>#REF!</formula1>
    </dataValidation>
    <dataValidation type="list" allowBlank="1" showInputMessage="1" showErrorMessage="1" sqref="F6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5.375" style="0" customWidth="1"/>
    <col min="2" max="2" width="8.125" style="0" customWidth="1"/>
    <col min="3" max="3" width="7.75390625" style="0" customWidth="1"/>
    <col min="5" max="5" width="23.125" style="0" customWidth="1"/>
    <col min="6" max="6" width="7.625" style="136" customWidth="1"/>
    <col min="7" max="7" width="38.25390625" style="136" customWidth="1"/>
    <col min="8" max="8" width="7.00390625" style="0" customWidth="1"/>
    <col min="9" max="9" width="15.375" style="0" customWidth="1"/>
    <col min="10" max="10" width="15.125" style="136" customWidth="1"/>
    <col min="11" max="11" width="13.125" style="0" customWidth="1"/>
    <col min="13" max="13" width="11.375" style="0" customWidth="1"/>
    <col min="14" max="14" width="14.375" style="0" customWidth="1"/>
    <col min="15" max="15" width="7.00390625" style="0" customWidth="1"/>
    <col min="17" max="17" width="6.25390625" style="0" customWidth="1"/>
    <col min="18" max="18" width="5.875" style="0" customWidth="1"/>
    <col min="19" max="19" width="6.125" style="0" customWidth="1"/>
    <col min="20" max="20" width="1.37890625" style="0" customWidth="1"/>
    <col min="21" max="21" width="6.25390625" style="0" customWidth="1"/>
    <col min="23" max="23" width="6.625" style="0" customWidth="1"/>
    <col min="24" max="24" width="6.375" style="0" customWidth="1"/>
    <col min="25" max="25" width="6.875" style="0" customWidth="1"/>
    <col min="26" max="26" width="2.625" style="0" customWidth="1"/>
    <col min="27" max="27" width="8.00390625" style="0" customWidth="1"/>
    <col min="29" max="29" width="7.625" style="0" customWidth="1"/>
    <col min="31" max="31" width="12.00390625" style="0" customWidth="1"/>
    <col min="32" max="32" width="32.375" style="136" customWidth="1"/>
  </cols>
  <sheetData>
    <row r="1" spans="1:32" ht="20.25">
      <c r="A1" s="34"/>
      <c r="B1" s="34" t="s">
        <v>41</v>
      </c>
      <c r="C1" s="49" t="s">
        <v>209</v>
      </c>
      <c r="D1" s="50"/>
      <c r="E1" s="50"/>
      <c r="F1" s="55"/>
      <c r="G1" s="50"/>
      <c r="H1" s="50"/>
      <c r="I1" s="54"/>
      <c r="J1" s="34"/>
      <c r="K1" s="35"/>
      <c r="L1" s="72"/>
      <c r="M1" s="55"/>
      <c r="N1" s="56"/>
      <c r="O1" s="50"/>
      <c r="P1" s="68"/>
      <c r="Q1" s="73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ht="21" thickBot="1">
      <c r="A2" s="5"/>
      <c r="B2" s="5"/>
      <c r="C2" s="10" t="s">
        <v>2</v>
      </c>
      <c r="D2" s="2"/>
      <c r="E2" s="2"/>
      <c r="F2" s="24"/>
      <c r="G2" s="2"/>
      <c r="H2" s="2"/>
      <c r="I2" s="4"/>
      <c r="J2" s="5"/>
      <c r="K2" s="3"/>
      <c r="L2" s="22"/>
      <c r="M2" s="24"/>
      <c r="N2" s="9"/>
      <c r="O2" s="2"/>
      <c r="P2" s="68"/>
      <c r="Q2" s="73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2.75">
      <c r="A3" s="146" t="s">
        <v>38</v>
      </c>
      <c r="B3" s="144" t="s">
        <v>28</v>
      </c>
      <c r="C3" s="158" t="s">
        <v>42</v>
      </c>
      <c r="D3" s="158" t="s">
        <v>43</v>
      </c>
      <c r="E3" s="158" t="s">
        <v>75</v>
      </c>
      <c r="F3" s="150" t="s">
        <v>22</v>
      </c>
      <c r="G3" s="158" t="s">
        <v>23</v>
      </c>
      <c r="H3" s="160" t="s">
        <v>69</v>
      </c>
      <c r="I3" s="144" t="s">
        <v>40</v>
      </c>
      <c r="J3" s="158" t="s">
        <v>15</v>
      </c>
      <c r="K3" s="142" t="s">
        <v>30</v>
      </c>
      <c r="L3" s="144" t="s">
        <v>31</v>
      </c>
      <c r="M3" s="144" t="s">
        <v>27</v>
      </c>
      <c r="N3" s="169" t="s">
        <v>24</v>
      </c>
      <c r="O3" s="150" t="s">
        <v>21</v>
      </c>
      <c r="P3" s="152" t="s">
        <v>19</v>
      </c>
      <c r="Q3" s="140" t="s">
        <v>8</v>
      </c>
      <c r="R3" s="141"/>
      <c r="S3" s="141"/>
      <c r="T3" s="168"/>
      <c r="U3" s="65"/>
      <c r="V3" s="59"/>
      <c r="W3" s="140" t="s">
        <v>156</v>
      </c>
      <c r="X3" s="141"/>
      <c r="Y3" s="141"/>
      <c r="Z3" s="141"/>
      <c r="AA3" s="65"/>
      <c r="AB3" s="59"/>
      <c r="AC3" s="62" t="s">
        <v>35</v>
      </c>
      <c r="AD3" s="62"/>
      <c r="AE3" s="154" t="s">
        <v>29</v>
      </c>
      <c r="AF3" s="154" t="s">
        <v>47</v>
      </c>
    </row>
    <row r="4" spans="1:32" ht="13.5" thickBot="1">
      <c r="A4" s="147"/>
      <c r="B4" s="145"/>
      <c r="C4" s="159"/>
      <c r="D4" s="159"/>
      <c r="E4" s="162"/>
      <c r="F4" s="151"/>
      <c r="G4" s="159"/>
      <c r="H4" s="161"/>
      <c r="I4" s="145"/>
      <c r="J4" s="162"/>
      <c r="K4" s="143"/>
      <c r="L4" s="145"/>
      <c r="M4" s="145"/>
      <c r="N4" s="170"/>
      <c r="O4" s="151"/>
      <c r="P4" s="153"/>
      <c r="Q4" s="12">
        <v>1</v>
      </c>
      <c r="R4" s="13">
        <v>2</v>
      </c>
      <c r="S4" s="13">
        <v>3</v>
      </c>
      <c r="T4" s="12">
        <v>4</v>
      </c>
      <c r="U4" s="12" t="s">
        <v>26</v>
      </c>
      <c r="V4" s="60" t="s">
        <v>20</v>
      </c>
      <c r="W4" s="12">
        <v>1</v>
      </c>
      <c r="X4" s="12">
        <v>2</v>
      </c>
      <c r="Y4" s="12">
        <v>3</v>
      </c>
      <c r="Z4" s="12">
        <v>4</v>
      </c>
      <c r="AA4" s="12" t="s">
        <v>26</v>
      </c>
      <c r="AB4" s="60" t="s">
        <v>20</v>
      </c>
      <c r="AC4" s="63" t="s">
        <v>37</v>
      </c>
      <c r="AD4" s="60" t="s">
        <v>20</v>
      </c>
      <c r="AE4" s="155"/>
      <c r="AF4" s="155"/>
    </row>
    <row r="5" spans="1:32" ht="12.75">
      <c r="A5" s="26"/>
      <c r="B5" s="26">
        <v>1</v>
      </c>
      <c r="C5" s="26" t="s">
        <v>48</v>
      </c>
      <c r="D5" s="26" t="s">
        <v>46</v>
      </c>
      <c r="E5" s="26" t="s">
        <v>14</v>
      </c>
      <c r="F5" s="29">
        <v>75</v>
      </c>
      <c r="G5" s="137" t="s">
        <v>107</v>
      </c>
      <c r="H5" s="26" t="s">
        <v>1</v>
      </c>
      <c r="I5" s="26"/>
      <c r="J5" s="26"/>
      <c r="K5" s="78" t="s">
        <v>106</v>
      </c>
      <c r="L5" s="26" t="s">
        <v>77</v>
      </c>
      <c r="M5" s="86">
        <v>28760</v>
      </c>
      <c r="N5" s="124" t="s">
        <v>5</v>
      </c>
      <c r="O5" s="29">
        <v>74.9</v>
      </c>
      <c r="P5" s="45">
        <v>0.7223</v>
      </c>
      <c r="Q5" s="31">
        <v>42.5</v>
      </c>
      <c r="R5" s="32">
        <v>47.5</v>
      </c>
      <c r="S5" s="105">
        <v>52.5</v>
      </c>
      <c r="T5" s="26"/>
      <c r="U5" s="33">
        <v>47.5</v>
      </c>
      <c r="V5" s="45">
        <f aca="true" t="shared" si="0" ref="V5:V14">U5*P5</f>
        <v>34.309250000000006</v>
      </c>
      <c r="W5" s="31">
        <v>30</v>
      </c>
      <c r="X5" s="105">
        <v>35</v>
      </c>
      <c r="Y5" s="32">
        <v>35</v>
      </c>
      <c r="Z5" s="26"/>
      <c r="AA5" s="33">
        <v>35</v>
      </c>
      <c r="AB5" s="45">
        <f aca="true" t="shared" si="1" ref="AB5:AB42">AA5*P5</f>
        <v>25.280500000000004</v>
      </c>
      <c r="AC5" s="64">
        <f aca="true" t="shared" si="2" ref="AC5:AC42">AA5+U5</f>
        <v>82.5</v>
      </c>
      <c r="AD5" s="45">
        <f aca="true" t="shared" si="3" ref="AD5:AD42">AC5*P5</f>
        <v>59.58975</v>
      </c>
      <c r="AE5" s="26"/>
      <c r="AF5" s="26"/>
    </row>
    <row r="6" spans="1:32" ht="12.75">
      <c r="A6" s="26"/>
      <c r="B6" s="26">
        <v>1</v>
      </c>
      <c r="C6" s="26" t="s">
        <v>48</v>
      </c>
      <c r="D6" s="26" t="s">
        <v>46</v>
      </c>
      <c r="E6" s="26" t="s">
        <v>14</v>
      </c>
      <c r="F6" s="29">
        <v>60</v>
      </c>
      <c r="G6" s="137" t="s">
        <v>84</v>
      </c>
      <c r="H6" s="26" t="s">
        <v>0</v>
      </c>
      <c r="I6" s="26" t="s">
        <v>157</v>
      </c>
      <c r="J6" s="26" t="s">
        <v>82</v>
      </c>
      <c r="K6" s="27" t="s">
        <v>78</v>
      </c>
      <c r="L6" s="26" t="s">
        <v>77</v>
      </c>
      <c r="M6" s="28">
        <v>37223</v>
      </c>
      <c r="N6" s="124" t="s">
        <v>3</v>
      </c>
      <c r="O6" s="29">
        <v>56.5</v>
      </c>
      <c r="P6" s="45">
        <v>0.8663</v>
      </c>
      <c r="Q6" s="106">
        <v>30</v>
      </c>
      <c r="R6" s="32">
        <v>35</v>
      </c>
      <c r="S6" s="105">
        <v>40</v>
      </c>
      <c r="T6" s="26"/>
      <c r="U6" s="33">
        <v>35</v>
      </c>
      <c r="V6" s="45">
        <f t="shared" si="0"/>
        <v>30.3205</v>
      </c>
      <c r="W6" s="106">
        <v>25</v>
      </c>
      <c r="X6" s="32">
        <v>25</v>
      </c>
      <c r="Y6" s="32">
        <v>30</v>
      </c>
      <c r="Z6" s="26"/>
      <c r="AA6" s="33">
        <v>30</v>
      </c>
      <c r="AB6" s="45">
        <f t="shared" si="1"/>
        <v>25.988999999999997</v>
      </c>
      <c r="AC6" s="64">
        <f t="shared" si="2"/>
        <v>65</v>
      </c>
      <c r="AD6" s="45">
        <f t="shared" si="3"/>
        <v>56.3095</v>
      </c>
      <c r="AE6" s="26"/>
      <c r="AF6" s="26"/>
    </row>
    <row r="7" spans="1:32" ht="12.75">
      <c r="A7" s="26"/>
      <c r="B7" s="26">
        <v>1</v>
      </c>
      <c r="C7" s="26" t="s">
        <v>48</v>
      </c>
      <c r="D7" s="26" t="s">
        <v>46</v>
      </c>
      <c r="E7" s="26" t="s">
        <v>14</v>
      </c>
      <c r="F7" s="29">
        <v>60</v>
      </c>
      <c r="G7" s="137" t="s">
        <v>85</v>
      </c>
      <c r="H7" s="26" t="s">
        <v>0</v>
      </c>
      <c r="I7" s="26" t="s">
        <v>157</v>
      </c>
      <c r="J7" s="26" t="s">
        <v>82</v>
      </c>
      <c r="K7" s="27" t="s">
        <v>78</v>
      </c>
      <c r="L7" s="26" t="s">
        <v>77</v>
      </c>
      <c r="M7" s="28">
        <v>36954</v>
      </c>
      <c r="N7" s="124" t="s">
        <v>4</v>
      </c>
      <c r="O7" s="29">
        <v>58.3</v>
      </c>
      <c r="P7" s="45">
        <v>0.8376</v>
      </c>
      <c r="Q7" s="31">
        <v>45</v>
      </c>
      <c r="R7" s="32">
        <v>55</v>
      </c>
      <c r="S7" s="105">
        <v>60</v>
      </c>
      <c r="T7" s="26"/>
      <c r="U7" s="33">
        <v>55</v>
      </c>
      <c r="V7" s="45">
        <f t="shared" si="0"/>
        <v>46.068</v>
      </c>
      <c r="W7" s="31">
        <v>35</v>
      </c>
      <c r="X7" s="32">
        <v>37.5</v>
      </c>
      <c r="Y7" s="32">
        <v>40</v>
      </c>
      <c r="Z7" s="26"/>
      <c r="AA7" s="33">
        <v>40</v>
      </c>
      <c r="AB7" s="45">
        <f t="shared" si="1"/>
        <v>33.504</v>
      </c>
      <c r="AC7" s="64">
        <f t="shared" si="2"/>
        <v>95</v>
      </c>
      <c r="AD7" s="45">
        <f t="shared" si="3"/>
        <v>79.572</v>
      </c>
      <c r="AE7" s="26"/>
      <c r="AF7" s="26"/>
    </row>
    <row r="8" spans="1:32" ht="12.75">
      <c r="A8" s="26"/>
      <c r="B8" s="26">
        <v>1</v>
      </c>
      <c r="C8" s="26" t="s">
        <v>48</v>
      </c>
      <c r="D8" s="26" t="s">
        <v>46</v>
      </c>
      <c r="E8" s="26" t="s">
        <v>14</v>
      </c>
      <c r="F8" s="29">
        <v>67.5</v>
      </c>
      <c r="G8" s="137" t="s">
        <v>163</v>
      </c>
      <c r="H8" s="26" t="s">
        <v>0</v>
      </c>
      <c r="I8" s="85" t="s">
        <v>66</v>
      </c>
      <c r="J8" s="26" t="s">
        <v>62</v>
      </c>
      <c r="K8" s="27" t="s">
        <v>106</v>
      </c>
      <c r="L8" s="26" t="s">
        <v>77</v>
      </c>
      <c r="M8" s="86">
        <v>29936</v>
      </c>
      <c r="N8" s="124" t="s">
        <v>39</v>
      </c>
      <c r="O8" s="29">
        <v>67.2</v>
      </c>
      <c r="P8" s="45">
        <v>0.7287</v>
      </c>
      <c r="Q8" s="31">
        <v>50</v>
      </c>
      <c r="R8" s="32">
        <v>60</v>
      </c>
      <c r="S8" s="105">
        <v>67.5</v>
      </c>
      <c r="T8" s="26"/>
      <c r="U8" s="33">
        <v>60</v>
      </c>
      <c r="V8" s="45">
        <f t="shared" si="0"/>
        <v>43.722</v>
      </c>
      <c r="W8" s="31">
        <v>42.5</v>
      </c>
      <c r="X8" s="32">
        <v>50</v>
      </c>
      <c r="Y8" s="32">
        <v>52.5</v>
      </c>
      <c r="Z8" s="26"/>
      <c r="AA8" s="33">
        <v>52.5</v>
      </c>
      <c r="AB8" s="45">
        <f t="shared" si="1"/>
        <v>38.256750000000004</v>
      </c>
      <c r="AC8" s="64">
        <f t="shared" si="2"/>
        <v>112.5</v>
      </c>
      <c r="AD8" s="45">
        <f t="shared" si="3"/>
        <v>81.97875</v>
      </c>
      <c r="AE8" s="26"/>
      <c r="AF8" s="26"/>
    </row>
    <row r="9" spans="1:32" ht="12.75">
      <c r="A9" s="26"/>
      <c r="B9" s="26">
        <v>1</v>
      </c>
      <c r="C9" s="26" t="s">
        <v>48</v>
      </c>
      <c r="D9" s="26" t="s">
        <v>46</v>
      </c>
      <c r="E9" s="26" t="s">
        <v>14</v>
      </c>
      <c r="F9" s="29">
        <v>75</v>
      </c>
      <c r="G9" s="137" t="s">
        <v>118</v>
      </c>
      <c r="H9" s="26" t="s">
        <v>0</v>
      </c>
      <c r="I9" s="85" t="s">
        <v>66</v>
      </c>
      <c r="J9" s="26" t="s">
        <v>62</v>
      </c>
      <c r="K9" s="27" t="s">
        <v>106</v>
      </c>
      <c r="L9" s="26" t="s">
        <v>77</v>
      </c>
      <c r="M9" s="86">
        <v>32757</v>
      </c>
      <c r="N9" s="124" t="s">
        <v>39</v>
      </c>
      <c r="O9" s="29">
        <v>73.4</v>
      </c>
      <c r="P9" s="45">
        <v>0.676</v>
      </c>
      <c r="Q9" s="31">
        <v>70</v>
      </c>
      <c r="R9" s="32">
        <v>80</v>
      </c>
      <c r="S9" s="32" t="s">
        <v>202</v>
      </c>
      <c r="T9" s="26"/>
      <c r="U9" s="33">
        <v>80</v>
      </c>
      <c r="V9" s="45">
        <f t="shared" si="0"/>
        <v>54.080000000000005</v>
      </c>
      <c r="W9" s="31">
        <v>45</v>
      </c>
      <c r="X9" s="32">
        <v>52.5</v>
      </c>
      <c r="Y9" s="32" t="s">
        <v>202</v>
      </c>
      <c r="Z9" s="26"/>
      <c r="AA9" s="33">
        <v>52.5</v>
      </c>
      <c r="AB9" s="45">
        <f t="shared" si="1"/>
        <v>35.49</v>
      </c>
      <c r="AC9" s="64">
        <f t="shared" si="2"/>
        <v>132.5</v>
      </c>
      <c r="AD9" s="45">
        <f t="shared" si="3"/>
        <v>89.57000000000001</v>
      </c>
      <c r="AE9" s="26"/>
      <c r="AF9" s="26"/>
    </row>
    <row r="10" spans="1:32" ht="12.75">
      <c r="A10" s="26"/>
      <c r="B10" s="26">
        <v>2</v>
      </c>
      <c r="C10" s="26" t="s">
        <v>48</v>
      </c>
      <c r="D10" s="26" t="s">
        <v>46</v>
      </c>
      <c r="E10" s="26" t="s">
        <v>14</v>
      </c>
      <c r="F10" s="29">
        <v>75</v>
      </c>
      <c r="G10" s="137" t="s">
        <v>100</v>
      </c>
      <c r="H10" s="26" t="s">
        <v>0</v>
      </c>
      <c r="I10" s="26" t="s">
        <v>143</v>
      </c>
      <c r="J10" s="26" t="s">
        <v>76</v>
      </c>
      <c r="K10" s="27" t="s">
        <v>78</v>
      </c>
      <c r="L10" s="26" t="s">
        <v>77</v>
      </c>
      <c r="M10" s="86">
        <v>30426</v>
      </c>
      <c r="N10" s="124" t="s">
        <v>39</v>
      </c>
      <c r="O10" s="29">
        <v>74</v>
      </c>
      <c r="P10" s="45">
        <v>0.6716</v>
      </c>
      <c r="Q10" s="31">
        <v>70</v>
      </c>
      <c r="R10" s="105">
        <v>72.5</v>
      </c>
      <c r="S10" s="105">
        <v>72.5</v>
      </c>
      <c r="T10" s="26"/>
      <c r="U10" s="33">
        <v>70</v>
      </c>
      <c r="V10" s="45">
        <f t="shared" si="0"/>
        <v>47.012</v>
      </c>
      <c r="W10" s="31">
        <v>57.5</v>
      </c>
      <c r="X10" s="32">
        <v>60</v>
      </c>
      <c r="Y10" s="105">
        <v>62.5</v>
      </c>
      <c r="Z10" s="26"/>
      <c r="AA10" s="33">
        <v>60</v>
      </c>
      <c r="AB10" s="45">
        <f t="shared" si="1"/>
        <v>40.296</v>
      </c>
      <c r="AC10" s="64">
        <f t="shared" si="2"/>
        <v>130</v>
      </c>
      <c r="AD10" s="45">
        <f t="shared" si="3"/>
        <v>87.30799999999999</v>
      </c>
      <c r="AE10" s="26"/>
      <c r="AF10" s="26" t="s">
        <v>144</v>
      </c>
    </row>
    <row r="11" spans="1:32" ht="12.75">
      <c r="A11" s="26"/>
      <c r="B11" s="26">
        <v>1</v>
      </c>
      <c r="C11" s="26" t="s">
        <v>48</v>
      </c>
      <c r="D11" s="26" t="s">
        <v>46</v>
      </c>
      <c r="E11" s="26" t="s">
        <v>14</v>
      </c>
      <c r="F11" s="29">
        <v>82.5</v>
      </c>
      <c r="G11" s="137" t="s">
        <v>83</v>
      </c>
      <c r="H11" s="26" t="s">
        <v>0</v>
      </c>
      <c r="I11" s="26" t="s">
        <v>157</v>
      </c>
      <c r="J11" s="26" t="s">
        <v>82</v>
      </c>
      <c r="K11" s="27" t="s">
        <v>78</v>
      </c>
      <c r="L11" s="26" t="s">
        <v>77</v>
      </c>
      <c r="M11" s="28">
        <v>37054</v>
      </c>
      <c r="N11" s="124" t="s">
        <v>4</v>
      </c>
      <c r="O11" s="29">
        <v>82.5</v>
      </c>
      <c r="P11" s="45">
        <v>0.6193</v>
      </c>
      <c r="Q11" s="31">
        <v>60</v>
      </c>
      <c r="R11" s="32">
        <v>70</v>
      </c>
      <c r="S11" s="105">
        <v>72.5</v>
      </c>
      <c r="T11" s="26"/>
      <c r="U11" s="33">
        <v>70</v>
      </c>
      <c r="V11" s="45">
        <f t="shared" si="0"/>
        <v>43.351</v>
      </c>
      <c r="W11" s="31">
        <v>50</v>
      </c>
      <c r="X11" s="32">
        <v>55</v>
      </c>
      <c r="Y11" s="32">
        <v>57.5</v>
      </c>
      <c r="Z11" s="26"/>
      <c r="AA11" s="33">
        <v>57.5</v>
      </c>
      <c r="AB11" s="45">
        <f t="shared" si="1"/>
        <v>35.60975</v>
      </c>
      <c r="AC11" s="64">
        <f t="shared" si="2"/>
        <v>127.5</v>
      </c>
      <c r="AD11" s="45">
        <f t="shared" si="3"/>
        <v>78.96074999999999</v>
      </c>
      <c r="AE11" s="26"/>
      <c r="AF11" s="26"/>
    </row>
    <row r="12" spans="1:32" ht="12.75">
      <c r="A12" s="26"/>
      <c r="B12" s="26">
        <v>1</v>
      </c>
      <c r="C12" s="26" t="s">
        <v>48</v>
      </c>
      <c r="D12" s="26" t="s">
        <v>46</v>
      </c>
      <c r="E12" s="26" t="s">
        <v>14</v>
      </c>
      <c r="F12" s="29">
        <v>82.5</v>
      </c>
      <c r="G12" s="137" t="s">
        <v>86</v>
      </c>
      <c r="H12" s="26" t="s">
        <v>0</v>
      </c>
      <c r="I12" s="26" t="s">
        <v>157</v>
      </c>
      <c r="J12" s="26" t="s">
        <v>82</v>
      </c>
      <c r="K12" s="27" t="s">
        <v>78</v>
      </c>
      <c r="L12" s="26" t="s">
        <v>77</v>
      </c>
      <c r="M12" s="28">
        <v>33627</v>
      </c>
      <c r="N12" s="124" t="s">
        <v>39</v>
      </c>
      <c r="O12" s="29">
        <v>80</v>
      </c>
      <c r="P12" s="45">
        <v>0.6329</v>
      </c>
      <c r="Q12" s="31">
        <v>60</v>
      </c>
      <c r="R12" s="32">
        <v>75</v>
      </c>
      <c r="S12" s="105">
        <v>80</v>
      </c>
      <c r="T12" s="26"/>
      <c r="U12" s="33">
        <v>75</v>
      </c>
      <c r="V12" s="45">
        <f t="shared" si="0"/>
        <v>47.4675</v>
      </c>
      <c r="W12" s="31">
        <v>50</v>
      </c>
      <c r="X12" s="32">
        <v>60</v>
      </c>
      <c r="Y12" s="32">
        <v>67.5</v>
      </c>
      <c r="Z12" s="26"/>
      <c r="AA12" s="33">
        <v>67.5</v>
      </c>
      <c r="AB12" s="45">
        <f t="shared" si="1"/>
        <v>42.72075</v>
      </c>
      <c r="AC12" s="64">
        <f t="shared" si="2"/>
        <v>142.5</v>
      </c>
      <c r="AD12" s="45">
        <f t="shared" si="3"/>
        <v>90.18825</v>
      </c>
      <c r="AE12" s="26"/>
      <c r="AF12" s="26"/>
    </row>
    <row r="13" spans="1:32" ht="12.75">
      <c r="A13" s="26"/>
      <c r="B13" s="26" t="s">
        <v>202</v>
      </c>
      <c r="C13" s="26" t="s">
        <v>48</v>
      </c>
      <c r="D13" s="26" t="s">
        <v>46</v>
      </c>
      <c r="E13" s="26" t="s">
        <v>14</v>
      </c>
      <c r="F13" s="29">
        <v>100</v>
      </c>
      <c r="G13" s="137" t="s">
        <v>188</v>
      </c>
      <c r="H13" s="26" t="s">
        <v>0</v>
      </c>
      <c r="I13" s="26"/>
      <c r="J13" s="26" t="s">
        <v>68</v>
      </c>
      <c r="K13" s="27"/>
      <c r="L13" s="26" t="s">
        <v>77</v>
      </c>
      <c r="M13" s="28">
        <v>27130</v>
      </c>
      <c r="N13" s="124" t="s">
        <v>5</v>
      </c>
      <c r="O13" s="29">
        <v>96.4</v>
      </c>
      <c r="P13" s="45">
        <v>0.5810715999999999</v>
      </c>
      <c r="Q13" s="106">
        <v>100</v>
      </c>
      <c r="R13" s="105">
        <v>100</v>
      </c>
      <c r="S13" s="32" t="s">
        <v>202</v>
      </c>
      <c r="T13" s="26"/>
      <c r="U13" s="33"/>
      <c r="V13" s="45">
        <f t="shared" si="0"/>
        <v>0</v>
      </c>
      <c r="W13" s="31" t="s">
        <v>202</v>
      </c>
      <c r="X13" s="32" t="s">
        <v>202</v>
      </c>
      <c r="Y13" s="32" t="s">
        <v>202</v>
      </c>
      <c r="Z13" s="26"/>
      <c r="AA13" s="33"/>
      <c r="AB13" s="45">
        <f t="shared" si="1"/>
        <v>0</v>
      </c>
      <c r="AC13" s="64">
        <f t="shared" si="2"/>
        <v>0</v>
      </c>
      <c r="AD13" s="45">
        <f t="shared" si="3"/>
        <v>0</v>
      </c>
      <c r="AE13" s="26"/>
      <c r="AF13" s="26"/>
    </row>
    <row r="14" spans="1:32" ht="12.75">
      <c r="A14" s="26"/>
      <c r="B14" s="26">
        <v>1</v>
      </c>
      <c r="C14" s="26" t="s">
        <v>48</v>
      </c>
      <c r="D14" s="26" t="s">
        <v>46</v>
      </c>
      <c r="E14" s="26" t="s">
        <v>14</v>
      </c>
      <c r="F14" s="29">
        <v>125</v>
      </c>
      <c r="G14" s="137" t="s">
        <v>81</v>
      </c>
      <c r="H14" s="26" t="s">
        <v>0</v>
      </c>
      <c r="I14" s="26" t="s">
        <v>157</v>
      </c>
      <c r="J14" s="26" t="s">
        <v>82</v>
      </c>
      <c r="K14" s="27" t="s">
        <v>78</v>
      </c>
      <c r="L14" s="26" t="s">
        <v>77</v>
      </c>
      <c r="M14" s="28">
        <v>30166</v>
      </c>
      <c r="N14" s="124" t="s">
        <v>39</v>
      </c>
      <c r="O14" s="29">
        <v>114</v>
      </c>
      <c r="P14" s="45">
        <v>0.5323</v>
      </c>
      <c r="Q14" s="31">
        <v>70</v>
      </c>
      <c r="R14" s="32">
        <v>90</v>
      </c>
      <c r="S14" s="32">
        <v>95</v>
      </c>
      <c r="T14" s="26"/>
      <c r="U14" s="33">
        <v>95</v>
      </c>
      <c r="V14" s="45">
        <f t="shared" si="0"/>
        <v>50.5685</v>
      </c>
      <c r="W14" s="31">
        <v>60</v>
      </c>
      <c r="X14" s="32">
        <v>70</v>
      </c>
      <c r="Y14" s="105">
        <v>75</v>
      </c>
      <c r="Z14" s="26"/>
      <c r="AA14" s="33">
        <v>70</v>
      </c>
      <c r="AB14" s="45">
        <f t="shared" si="1"/>
        <v>37.261</v>
      </c>
      <c r="AC14" s="64">
        <f t="shared" si="2"/>
        <v>165</v>
      </c>
      <c r="AD14" s="45">
        <f t="shared" si="3"/>
        <v>87.8295</v>
      </c>
      <c r="AE14" s="26"/>
      <c r="AF14" s="26"/>
    </row>
    <row r="15" spans="1:32" ht="12.75">
      <c r="A15" s="26"/>
      <c r="B15" s="26">
        <v>1</v>
      </c>
      <c r="C15" s="26" t="s">
        <v>48</v>
      </c>
      <c r="D15" s="26" t="s">
        <v>46</v>
      </c>
      <c r="E15" s="26" t="s">
        <v>9</v>
      </c>
      <c r="F15" s="29">
        <v>52</v>
      </c>
      <c r="G15" s="137" t="s">
        <v>94</v>
      </c>
      <c r="H15" s="26" t="s">
        <v>1</v>
      </c>
      <c r="I15" s="26" t="s">
        <v>212</v>
      </c>
      <c r="J15" s="26" t="s">
        <v>76</v>
      </c>
      <c r="K15" s="27" t="s">
        <v>78</v>
      </c>
      <c r="L15" s="26" t="s">
        <v>77</v>
      </c>
      <c r="M15" s="28">
        <v>32225</v>
      </c>
      <c r="N15" s="124" t="s">
        <v>39</v>
      </c>
      <c r="O15" s="29">
        <v>52</v>
      </c>
      <c r="P15" s="45">
        <v>0.9686</v>
      </c>
      <c r="Q15" s="31"/>
      <c r="R15" s="32"/>
      <c r="S15" s="32"/>
      <c r="T15" s="26"/>
      <c r="U15" s="33"/>
      <c r="V15" s="45"/>
      <c r="W15" s="106">
        <v>20</v>
      </c>
      <c r="X15" s="32">
        <v>20</v>
      </c>
      <c r="Y15" s="105">
        <v>25</v>
      </c>
      <c r="Z15" s="26"/>
      <c r="AA15" s="33">
        <v>20</v>
      </c>
      <c r="AB15" s="45">
        <f t="shared" si="1"/>
        <v>19.372</v>
      </c>
      <c r="AC15" s="64">
        <f t="shared" si="2"/>
        <v>20</v>
      </c>
      <c r="AD15" s="45">
        <f t="shared" si="3"/>
        <v>19.372</v>
      </c>
      <c r="AE15" s="26"/>
      <c r="AF15" s="26" t="s">
        <v>151</v>
      </c>
    </row>
    <row r="16" spans="1:32" ht="12.75">
      <c r="A16" s="26"/>
      <c r="B16" s="26">
        <v>1</v>
      </c>
      <c r="C16" s="26" t="s">
        <v>48</v>
      </c>
      <c r="D16" s="26" t="s">
        <v>46</v>
      </c>
      <c r="E16" s="26" t="s">
        <v>9</v>
      </c>
      <c r="F16" s="29">
        <v>60</v>
      </c>
      <c r="G16" s="137" t="s">
        <v>120</v>
      </c>
      <c r="H16" s="26" t="s">
        <v>1</v>
      </c>
      <c r="I16" s="26" t="s">
        <v>90</v>
      </c>
      <c r="J16" s="26" t="s">
        <v>76</v>
      </c>
      <c r="K16" s="27" t="s">
        <v>78</v>
      </c>
      <c r="L16" s="26" t="s">
        <v>77</v>
      </c>
      <c r="M16" s="86">
        <v>37654</v>
      </c>
      <c r="N16" s="124" t="s">
        <v>3</v>
      </c>
      <c r="O16" s="29">
        <v>54</v>
      </c>
      <c r="P16" s="45">
        <v>0.939</v>
      </c>
      <c r="Q16" s="31"/>
      <c r="R16" s="32"/>
      <c r="S16" s="32"/>
      <c r="T16" s="26"/>
      <c r="U16" s="33"/>
      <c r="V16" s="45"/>
      <c r="W16" s="31">
        <v>20</v>
      </c>
      <c r="X16" s="105">
        <v>25</v>
      </c>
      <c r="Y16" s="77" t="s">
        <v>202</v>
      </c>
      <c r="Z16" s="26"/>
      <c r="AA16" s="33">
        <v>20</v>
      </c>
      <c r="AB16" s="45">
        <f t="shared" si="1"/>
        <v>18.779999999999998</v>
      </c>
      <c r="AC16" s="64">
        <f t="shared" si="2"/>
        <v>20</v>
      </c>
      <c r="AD16" s="45">
        <f t="shared" si="3"/>
        <v>18.779999999999998</v>
      </c>
      <c r="AE16" s="26"/>
      <c r="AF16" s="26" t="s">
        <v>150</v>
      </c>
    </row>
    <row r="17" spans="1:32" ht="12.75">
      <c r="A17" s="26"/>
      <c r="B17" s="26">
        <v>1</v>
      </c>
      <c r="C17" s="26" t="s">
        <v>48</v>
      </c>
      <c r="D17" s="26" t="s">
        <v>46</v>
      </c>
      <c r="E17" s="26" t="s">
        <v>9</v>
      </c>
      <c r="F17" s="29">
        <v>60</v>
      </c>
      <c r="G17" s="26" t="s">
        <v>155</v>
      </c>
      <c r="H17" s="26" t="s">
        <v>1</v>
      </c>
      <c r="I17" s="26" t="s">
        <v>90</v>
      </c>
      <c r="J17" s="26" t="s">
        <v>76</v>
      </c>
      <c r="K17" s="27" t="s">
        <v>78</v>
      </c>
      <c r="L17" s="26" t="s">
        <v>77</v>
      </c>
      <c r="M17" s="28">
        <v>36129</v>
      </c>
      <c r="N17" s="124" t="s">
        <v>4</v>
      </c>
      <c r="O17" s="29">
        <v>58.3</v>
      </c>
      <c r="P17" s="45">
        <v>0.8814</v>
      </c>
      <c r="Q17" s="31"/>
      <c r="R17" s="32"/>
      <c r="S17" s="32"/>
      <c r="T17" s="26"/>
      <c r="U17" s="33"/>
      <c r="V17" s="45"/>
      <c r="W17" s="31">
        <v>22.5</v>
      </c>
      <c r="X17" s="32">
        <v>25</v>
      </c>
      <c r="Y17" s="32" t="s">
        <v>202</v>
      </c>
      <c r="Z17" s="26"/>
      <c r="AA17" s="33">
        <v>25</v>
      </c>
      <c r="AB17" s="45">
        <f t="shared" si="1"/>
        <v>22.035</v>
      </c>
      <c r="AC17" s="64">
        <f t="shared" si="2"/>
        <v>25</v>
      </c>
      <c r="AD17" s="45">
        <f t="shared" si="3"/>
        <v>22.035</v>
      </c>
      <c r="AE17" s="26"/>
      <c r="AF17" s="26" t="s">
        <v>150</v>
      </c>
    </row>
    <row r="18" spans="1:32" ht="12.75">
      <c r="A18" s="26"/>
      <c r="B18" s="26">
        <v>1</v>
      </c>
      <c r="C18" s="26" t="s">
        <v>48</v>
      </c>
      <c r="D18" s="26" t="s">
        <v>46</v>
      </c>
      <c r="E18" s="26" t="s">
        <v>9</v>
      </c>
      <c r="F18" s="29">
        <v>60</v>
      </c>
      <c r="G18" s="137" t="s">
        <v>181</v>
      </c>
      <c r="H18" s="26" t="s">
        <v>1</v>
      </c>
      <c r="I18" s="26" t="s">
        <v>90</v>
      </c>
      <c r="J18" s="26" t="s">
        <v>76</v>
      </c>
      <c r="K18" s="27" t="s">
        <v>78</v>
      </c>
      <c r="L18" s="26" t="s">
        <v>77</v>
      </c>
      <c r="M18" s="28">
        <v>29165</v>
      </c>
      <c r="N18" s="124" t="s">
        <v>39</v>
      </c>
      <c r="O18" s="29">
        <v>59</v>
      </c>
      <c r="P18" s="45">
        <v>0.8725</v>
      </c>
      <c r="Q18" s="31"/>
      <c r="R18" s="32"/>
      <c r="S18" s="32"/>
      <c r="T18" s="26"/>
      <c r="U18" s="33"/>
      <c r="V18" s="45"/>
      <c r="W18" s="31">
        <v>20</v>
      </c>
      <c r="X18" s="32">
        <v>22.5</v>
      </c>
      <c r="Y18" s="32">
        <v>25</v>
      </c>
      <c r="Z18" s="26"/>
      <c r="AA18" s="33">
        <v>25</v>
      </c>
      <c r="AB18" s="45">
        <f t="shared" si="1"/>
        <v>21.8125</v>
      </c>
      <c r="AC18" s="64">
        <f t="shared" si="2"/>
        <v>25</v>
      </c>
      <c r="AD18" s="45">
        <f t="shared" si="3"/>
        <v>21.8125</v>
      </c>
      <c r="AE18" s="26"/>
      <c r="AF18" s="26" t="s">
        <v>150</v>
      </c>
    </row>
    <row r="19" spans="1:32" ht="12.75">
      <c r="A19" s="26"/>
      <c r="B19" s="26">
        <v>1</v>
      </c>
      <c r="C19" s="26" t="s">
        <v>48</v>
      </c>
      <c r="D19" s="26" t="s">
        <v>46</v>
      </c>
      <c r="E19" s="26" t="s">
        <v>9</v>
      </c>
      <c r="F19" s="29">
        <v>52</v>
      </c>
      <c r="G19" s="137" t="s">
        <v>131</v>
      </c>
      <c r="H19" s="26" t="s">
        <v>0</v>
      </c>
      <c r="I19" s="26" t="s">
        <v>110</v>
      </c>
      <c r="J19" s="26" t="s">
        <v>76</v>
      </c>
      <c r="K19" s="27" t="s">
        <v>78</v>
      </c>
      <c r="L19" s="26" t="s">
        <v>77</v>
      </c>
      <c r="M19" s="86">
        <v>37630</v>
      </c>
      <c r="N19" s="124" t="s">
        <v>3</v>
      </c>
      <c r="O19" s="29">
        <v>51.6</v>
      </c>
      <c r="P19" s="45">
        <v>0.9601</v>
      </c>
      <c r="Q19" s="31"/>
      <c r="R19" s="32"/>
      <c r="S19" s="32"/>
      <c r="T19" s="26"/>
      <c r="U19" s="33"/>
      <c r="V19" s="45"/>
      <c r="W19" s="31">
        <v>37.5</v>
      </c>
      <c r="X19" s="32" t="s">
        <v>202</v>
      </c>
      <c r="Y19" s="32" t="s">
        <v>202</v>
      </c>
      <c r="Z19" s="26"/>
      <c r="AA19" s="33">
        <v>37.5</v>
      </c>
      <c r="AB19" s="45">
        <f t="shared" si="1"/>
        <v>36.00375</v>
      </c>
      <c r="AC19" s="64">
        <f t="shared" si="2"/>
        <v>37.5</v>
      </c>
      <c r="AD19" s="45">
        <f t="shared" si="3"/>
        <v>36.00375</v>
      </c>
      <c r="AE19" s="26"/>
      <c r="AF19" s="26"/>
    </row>
    <row r="20" spans="1:32" ht="12.75">
      <c r="A20" s="26"/>
      <c r="B20" s="26">
        <v>1</v>
      </c>
      <c r="C20" s="26" t="s">
        <v>48</v>
      </c>
      <c r="D20" s="26" t="s">
        <v>46</v>
      </c>
      <c r="E20" s="26" t="s">
        <v>9</v>
      </c>
      <c r="F20" s="29">
        <v>56</v>
      </c>
      <c r="G20" s="137" t="s">
        <v>138</v>
      </c>
      <c r="H20" s="26" t="s">
        <v>0</v>
      </c>
      <c r="I20" s="26" t="s">
        <v>90</v>
      </c>
      <c r="J20" s="26" t="s">
        <v>76</v>
      </c>
      <c r="K20" s="27" t="s">
        <v>78</v>
      </c>
      <c r="L20" s="26" t="s">
        <v>77</v>
      </c>
      <c r="M20" s="86">
        <v>38610</v>
      </c>
      <c r="N20" s="124" t="s">
        <v>211</v>
      </c>
      <c r="O20" s="29">
        <v>55.5</v>
      </c>
      <c r="P20" s="45">
        <v>0.8835</v>
      </c>
      <c r="Q20" s="31"/>
      <c r="R20" s="32"/>
      <c r="S20" s="32"/>
      <c r="T20" s="26"/>
      <c r="U20" s="33"/>
      <c r="V20" s="45"/>
      <c r="W20" s="31">
        <v>25</v>
      </c>
      <c r="X20" s="105">
        <v>30</v>
      </c>
      <c r="Y20" s="105">
        <v>30</v>
      </c>
      <c r="Z20" s="26"/>
      <c r="AA20" s="33">
        <v>25</v>
      </c>
      <c r="AB20" s="45">
        <f t="shared" si="1"/>
        <v>22.0875</v>
      </c>
      <c r="AC20" s="64">
        <f t="shared" si="2"/>
        <v>25</v>
      </c>
      <c r="AD20" s="45">
        <f t="shared" si="3"/>
        <v>22.0875</v>
      </c>
      <c r="AE20" s="26"/>
      <c r="AF20" s="26"/>
    </row>
    <row r="21" spans="1:32" ht="12.75">
      <c r="A21" s="26"/>
      <c r="B21" s="26">
        <v>1</v>
      </c>
      <c r="C21" s="26" t="s">
        <v>48</v>
      </c>
      <c r="D21" s="26" t="s">
        <v>46</v>
      </c>
      <c r="E21" s="26" t="s">
        <v>9</v>
      </c>
      <c r="F21" s="29">
        <v>56</v>
      </c>
      <c r="G21" s="26" t="s">
        <v>142</v>
      </c>
      <c r="H21" s="26" t="s">
        <v>0</v>
      </c>
      <c r="I21" s="26" t="s">
        <v>143</v>
      </c>
      <c r="J21" s="26" t="s">
        <v>76</v>
      </c>
      <c r="K21" s="27" t="s">
        <v>78</v>
      </c>
      <c r="L21" s="26" t="s">
        <v>77</v>
      </c>
      <c r="M21" s="28">
        <v>37810</v>
      </c>
      <c r="N21" s="124" t="s">
        <v>3</v>
      </c>
      <c r="O21" s="29">
        <v>55.8</v>
      </c>
      <c r="P21" s="45">
        <v>0.8782</v>
      </c>
      <c r="Q21" s="31"/>
      <c r="R21" s="32"/>
      <c r="S21" s="32"/>
      <c r="T21" s="26"/>
      <c r="U21" s="33"/>
      <c r="V21" s="45"/>
      <c r="W21" s="31">
        <v>35</v>
      </c>
      <c r="X21" s="105">
        <v>42.5</v>
      </c>
      <c r="Y21" s="105">
        <v>42.5</v>
      </c>
      <c r="Z21" s="26"/>
      <c r="AA21" s="33">
        <v>35</v>
      </c>
      <c r="AB21" s="45">
        <f t="shared" si="1"/>
        <v>30.737</v>
      </c>
      <c r="AC21" s="64">
        <f t="shared" si="2"/>
        <v>35</v>
      </c>
      <c r="AD21" s="45">
        <f t="shared" si="3"/>
        <v>30.737</v>
      </c>
      <c r="AE21" s="26"/>
      <c r="AF21" s="26" t="s">
        <v>144</v>
      </c>
    </row>
    <row r="22" spans="1:32" ht="12.75">
      <c r="A22" s="26"/>
      <c r="B22" s="26">
        <v>1</v>
      </c>
      <c r="C22" s="26" t="s">
        <v>48</v>
      </c>
      <c r="D22" s="26" t="s">
        <v>46</v>
      </c>
      <c r="E22" s="26" t="s">
        <v>9</v>
      </c>
      <c r="F22" s="29">
        <v>56</v>
      </c>
      <c r="G22" s="137" t="s">
        <v>122</v>
      </c>
      <c r="H22" s="26" t="s">
        <v>0</v>
      </c>
      <c r="I22" s="26" t="s">
        <v>90</v>
      </c>
      <c r="J22" s="26" t="s">
        <v>76</v>
      </c>
      <c r="K22" s="27" t="s">
        <v>78</v>
      </c>
      <c r="L22" s="26" t="s">
        <v>77</v>
      </c>
      <c r="M22" s="86">
        <v>32609</v>
      </c>
      <c r="N22" s="124" t="s">
        <v>39</v>
      </c>
      <c r="O22" s="29">
        <v>55.3</v>
      </c>
      <c r="P22" s="45">
        <v>0.887</v>
      </c>
      <c r="Q22" s="31"/>
      <c r="R22" s="32"/>
      <c r="S22" s="32"/>
      <c r="T22" s="26"/>
      <c r="U22" s="33"/>
      <c r="V22" s="45"/>
      <c r="W22" s="31">
        <v>32.5</v>
      </c>
      <c r="X22" s="32">
        <v>37.5</v>
      </c>
      <c r="Y22" s="105">
        <v>45</v>
      </c>
      <c r="Z22" s="26"/>
      <c r="AA22" s="33">
        <v>37.5</v>
      </c>
      <c r="AB22" s="45">
        <f t="shared" si="1"/>
        <v>33.2625</v>
      </c>
      <c r="AC22" s="64">
        <f t="shared" si="2"/>
        <v>37.5</v>
      </c>
      <c r="AD22" s="45">
        <f t="shared" si="3"/>
        <v>33.2625</v>
      </c>
      <c r="AE22" s="26"/>
      <c r="AF22" s="26" t="s">
        <v>150</v>
      </c>
    </row>
    <row r="23" spans="1:32" ht="12.75">
      <c r="A23" s="26"/>
      <c r="B23" s="26">
        <v>1</v>
      </c>
      <c r="C23" s="26" t="s">
        <v>48</v>
      </c>
      <c r="D23" s="26" t="s">
        <v>46</v>
      </c>
      <c r="E23" s="26" t="s">
        <v>9</v>
      </c>
      <c r="F23" s="29">
        <v>60</v>
      </c>
      <c r="G23" s="137" t="s">
        <v>91</v>
      </c>
      <c r="H23" s="26" t="s">
        <v>0</v>
      </c>
      <c r="I23" s="26" t="s">
        <v>90</v>
      </c>
      <c r="J23" s="26" t="s">
        <v>76</v>
      </c>
      <c r="K23" s="27" t="s">
        <v>78</v>
      </c>
      <c r="L23" s="26" t="s">
        <v>77</v>
      </c>
      <c r="M23" s="28">
        <v>37245</v>
      </c>
      <c r="N23" s="124" t="s">
        <v>3</v>
      </c>
      <c r="O23" s="29">
        <v>59.1</v>
      </c>
      <c r="P23" s="45">
        <v>0.8257</v>
      </c>
      <c r="Q23" s="31"/>
      <c r="R23" s="32"/>
      <c r="S23" s="32"/>
      <c r="T23" s="26"/>
      <c r="U23" s="33"/>
      <c r="V23" s="45"/>
      <c r="W23" s="31">
        <v>32.5</v>
      </c>
      <c r="X23" s="32">
        <v>37.5</v>
      </c>
      <c r="Y23" s="32" t="s">
        <v>202</v>
      </c>
      <c r="Z23" s="26"/>
      <c r="AA23" s="33">
        <v>37.5</v>
      </c>
      <c r="AB23" s="45">
        <f t="shared" si="1"/>
        <v>30.96375</v>
      </c>
      <c r="AC23" s="64">
        <f t="shared" si="2"/>
        <v>37.5</v>
      </c>
      <c r="AD23" s="45">
        <f t="shared" si="3"/>
        <v>30.96375</v>
      </c>
      <c r="AE23" s="26"/>
      <c r="AF23" s="26" t="s">
        <v>150</v>
      </c>
    </row>
    <row r="24" spans="1:32" ht="12.75">
      <c r="A24" s="26"/>
      <c r="B24" s="26">
        <v>1</v>
      </c>
      <c r="C24" s="26" t="s">
        <v>48</v>
      </c>
      <c r="D24" s="26" t="s">
        <v>46</v>
      </c>
      <c r="E24" s="26" t="s">
        <v>9</v>
      </c>
      <c r="F24" s="29">
        <v>75</v>
      </c>
      <c r="G24" s="137" t="s">
        <v>108</v>
      </c>
      <c r="H24" s="26" t="s">
        <v>0</v>
      </c>
      <c r="I24" s="26" t="s">
        <v>110</v>
      </c>
      <c r="J24" s="26" t="s">
        <v>76</v>
      </c>
      <c r="K24" s="27" t="s">
        <v>78</v>
      </c>
      <c r="L24" s="26" t="s">
        <v>77</v>
      </c>
      <c r="M24" s="28">
        <v>18839</v>
      </c>
      <c r="N24" s="124" t="s">
        <v>7</v>
      </c>
      <c r="O24" s="29">
        <v>73.9</v>
      </c>
      <c r="P24" s="45">
        <v>1.3513229999999998</v>
      </c>
      <c r="Q24" s="31"/>
      <c r="R24" s="32"/>
      <c r="S24" s="32"/>
      <c r="T24" s="26"/>
      <c r="U24" s="33"/>
      <c r="V24" s="45"/>
      <c r="W24" s="31">
        <v>40</v>
      </c>
      <c r="X24" s="32">
        <v>42.5</v>
      </c>
      <c r="Y24" s="105">
        <v>45</v>
      </c>
      <c r="Z24" s="26"/>
      <c r="AA24" s="33">
        <v>42.5</v>
      </c>
      <c r="AB24" s="45">
        <f t="shared" si="1"/>
        <v>57.43122749999999</v>
      </c>
      <c r="AC24" s="64">
        <f t="shared" si="2"/>
        <v>42.5</v>
      </c>
      <c r="AD24" s="45">
        <f t="shared" si="3"/>
        <v>57.43122749999999</v>
      </c>
      <c r="AE24" s="26"/>
      <c r="AF24" s="26"/>
    </row>
    <row r="25" spans="1:32" ht="12.75">
      <c r="A25" s="26"/>
      <c r="B25" s="26">
        <v>1</v>
      </c>
      <c r="C25" s="26" t="s">
        <v>48</v>
      </c>
      <c r="D25" s="26" t="s">
        <v>46</v>
      </c>
      <c r="E25" s="26" t="s">
        <v>9</v>
      </c>
      <c r="F25" s="29">
        <v>75</v>
      </c>
      <c r="G25" s="137" t="s">
        <v>97</v>
      </c>
      <c r="H25" s="26" t="s">
        <v>0</v>
      </c>
      <c r="I25" s="26" t="s">
        <v>95</v>
      </c>
      <c r="J25" s="26" t="s">
        <v>76</v>
      </c>
      <c r="K25" s="27" t="s">
        <v>78</v>
      </c>
      <c r="L25" s="26" t="s">
        <v>77</v>
      </c>
      <c r="M25" s="86">
        <v>21922</v>
      </c>
      <c r="N25" s="124" t="s">
        <v>6</v>
      </c>
      <c r="O25" s="29">
        <v>71.4</v>
      </c>
      <c r="P25" s="45">
        <v>1.061299</v>
      </c>
      <c r="Q25" s="31"/>
      <c r="R25" s="32"/>
      <c r="S25" s="32"/>
      <c r="T25" s="26"/>
      <c r="U25" s="33"/>
      <c r="V25" s="45"/>
      <c r="W25" s="31">
        <v>40</v>
      </c>
      <c r="X25" s="105">
        <v>45</v>
      </c>
      <c r="Y25" s="32" t="s">
        <v>202</v>
      </c>
      <c r="Z25" s="26"/>
      <c r="AA25" s="33">
        <v>40</v>
      </c>
      <c r="AB25" s="45">
        <f t="shared" si="1"/>
        <v>42.45196</v>
      </c>
      <c r="AC25" s="64">
        <f t="shared" si="2"/>
        <v>40</v>
      </c>
      <c r="AD25" s="45">
        <f t="shared" si="3"/>
        <v>42.45196</v>
      </c>
      <c r="AE25" s="26"/>
      <c r="AF25" s="26" t="s">
        <v>177</v>
      </c>
    </row>
    <row r="26" spans="1:32" ht="12.75">
      <c r="A26" s="26"/>
      <c r="B26" s="26">
        <v>1</v>
      </c>
      <c r="C26" s="26" t="s">
        <v>48</v>
      </c>
      <c r="D26" s="26" t="s">
        <v>46</v>
      </c>
      <c r="E26" s="26" t="s">
        <v>9</v>
      </c>
      <c r="F26" s="29">
        <v>75</v>
      </c>
      <c r="G26" s="137" t="s">
        <v>178</v>
      </c>
      <c r="H26" s="26" t="s">
        <v>0</v>
      </c>
      <c r="I26" s="26" t="s">
        <v>90</v>
      </c>
      <c r="J26" s="26" t="s">
        <v>76</v>
      </c>
      <c r="K26" s="27" t="s">
        <v>78</v>
      </c>
      <c r="L26" s="26" t="s">
        <v>77</v>
      </c>
      <c r="M26" s="86">
        <v>27435</v>
      </c>
      <c r="N26" s="124" t="s">
        <v>5</v>
      </c>
      <c r="O26" s="29">
        <v>73.5</v>
      </c>
      <c r="P26" s="45">
        <v>0.6873536</v>
      </c>
      <c r="Q26" s="31"/>
      <c r="R26" s="32"/>
      <c r="S26" s="32"/>
      <c r="T26" s="26"/>
      <c r="U26" s="33"/>
      <c r="V26" s="45"/>
      <c r="W26" s="106">
        <v>50</v>
      </c>
      <c r="X26" s="105">
        <v>50</v>
      </c>
      <c r="Y26" s="32">
        <v>50</v>
      </c>
      <c r="Z26" s="26"/>
      <c r="AA26" s="33">
        <v>50</v>
      </c>
      <c r="AB26" s="45">
        <f t="shared" si="1"/>
        <v>34.36768</v>
      </c>
      <c r="AC26" s="64">
        <f t="shared" si="2"/>
        <v>50</v>
      </c>
      <c r="AD26" s="45">
        <f t="shared" si="3"/>
        <v>34.36768</v>
      </c>
      <c r="AE26" s="26"/>
      <c r="AF26" s="26" t="s">
        <v>150</v>
      </c>
    </row>
    <row r="27" spans="1:32" ht="12.75">
      <c r="A27" s="26"/>
      <c r="B27" s="131">
        <v>1</v>
      </c>
      <c r="C27" s="131" t="s">
        <v>48</v>
      </c>
      <c r="D27" s="131" t="s">
        <v>46</v>
      </c>
      <c r="E27" s="131" t="s">
        <v>9</v>
      </c>
      <c r="F27" s="135">
        <v>75</v>
      </c>
      <c r="G27" s="138" t="s">
        <v>100</v>
      </c>
      <c r="H27" s="131" t="s">
        <v>0</v>
      </c>
      <c r="I27" s="131" t="s">
        <v>143</v>
      </c>
      <c r="J27" s="131" t="s">
        <v>76</v>
      </c>
      <c r="K27" s="132" t="s">
        <v>78</v>
      </c>
      <c r="L27" s="131" t="s">
        <v>77</v>
      </c>
      <c r="M27" s="133">
        <v>30426</v>
      </c>
      <c r="N27" s="134" t="s">
        <v>39</v>
      </c>
      <c r="O27" s="135">
        <v>74</v>
      </c>
      <c r="P27" s="45">
        <v>0.6716</v>
      </c>
      <c r="Q27" s="31"/>
      <c r="R27" s="32"/>
      <c r="S27" s="32"/>
      <c r="T27" s="26"/>
      <c r="U27" s="33"/>
      <c r="V27" s="45"/>
      <c r="W27" s="31">
        <v>57.5</v>
      </c>
      <c r="X27" s="32">
        <v>60</v>
      </c>
      <c r="Y27" s="105">
        <v>62.5</v>
      </c>
      <c r="Z27" s="26"/>
      <c r="AA27" s="33">
        <v>60</v>
      </c>
      <c r="AB27" s="45">
        <f t="shared" si="1"/>
        <v>40.296</v>
      </c>
      <c r="AC27" s="64">
        <f t="shared" si="2"/>
        <v>60</v>
      </c>
      <c r="AD27" s="45">
        <f t="shared" si="3"/>
        <v>40.296</v>
      </c>
      <c r="AE27" s="26"/>
      <c r="AF27" s="26" t="s">
        <v>150</v>
      </c>
    </row>
    <row r="28" spans="1:32" ht="12.75">
      <c r="A28" s="26"/>
      <c r="B28" s="26">
        <v>1</v>
      </c>
      <c r="C28" s="26" t="s">
        <v>48</v>
      </c>
      <c r="D28" s="26" t="s">
        <v>46</v>
      </c>
      <c r="E28" s="26" t="s">
        <v>9</v>
      </c>
      <c r="F28" s="29">
        <v>75</v>
      </c>
      <c r="G28" s="137" t="s">
        <v>152</v>
      </c>
      <c r="H28" s="26" t="s">
        <v>0</v>
      </c>
      <c r="I28" s="85" t="s">
        <v>119</v>
      </c>
      <c r="J28" s="26" t="s">
        <v>62</v>
      </c>
      <c r="K28" s="27" t="s">
        <v>106</v>
      </c>
      <c r="L28" s="26" t="s">
        <v>77</v>
      </c>
      <c r="M28" s="86">
        <v>37109</v>
      </c>
      <c r="N28" s="124" t="s">
        <v>4</v>
      </c>
      <c r="O28" s="29">
        <v>71.5</v>
      </c>
      <c r="P28" s="45">
        <v>0.6906</v>
      </c>
      <c r="Q28" s="31"/>
      <c r="R28" s="32"/>
      <c r="S28" s="32"/>
      <c r="T28" s="26"/>
      <c r="U28" s="33"/>
      <c r="V28" s="45"/>
      <c r="W28" s="31">
        <v>47.5</v>
      </c>
      <c r="X28" s="32">
        <v>52.5</v>
      </c>
      <c r="Y28" s="32">
        <v>55</v>
      </c>
      <c r="Z28" s="26"/>
      <c r="AA28" s="33">
        <v>55</v>
      </c>
      <c r="AB28" s="45">
        <f t="shared" si="1"/>
        <v>37.983</v>
      </c>
      <c r="AC28" s="64">
        <f t="shared" si="2"/>
        <v>55</v>
      </c>
      <c r="AD28" s="45">
        <f t="shared" si="3"/>
        <v>37.983</v>
      </c>
      <c r="AE28" s="26"/>
      <c r="AF28" s="26"/>
    </row>
    <row r="29" spans="1:32" ht="12.75">
      <c r="A29" s="26"/>
      <c r="B29" s="26">
        <v>1</v>
      </c>
      <c r="C29" s="26" t="s">
        <v>48</v>
      </c>
      <c r="D29" s="26" t="s">
        <v>46</v>
      </c>
      <c r="E29" s="26" t="s">
        <v>9</v>
      </c>
      <c r="F29" s="29">
        <v>82.5</v>
      </c>
      <c r="G29" s="139" t="s">
        <v>174</v>
      </c>
      <c r="H29" s="26" t="s">
        <v>0</v>
      </c>
      <c r="I29" s="26" t="s">
        <v>110</v>
      </c>
      <c r="J29" s="26" t="s">
        <v>76</v>
      </c>
      <c r="K29" s="27" t="s">
        <v>78</v>
      </c>
      <c r="L29" s="26" t="s">
        <v>77</v>
      </c>
      <c r="M29" s="86">
        <v>26610</v>
      </c>
      <c r="N29" s="124" t="s">
        <v>5</v>
      </c>
      <c r="O29" s="29">
        <v>79</v>
      </c>
      <c r="P29" s="45">
        <v>0.6828772</v>
      </c>
      <c r="Q29" s="31"/>
      <c r="R29" s="32"/>
      <c r="S29" s="32"/>
      <c r="T29" s="26"/>
      <c r="U29" s="33"/>
      <c r="V29" s="45"/>
      <c r="W29" s="31">
        <v>47.5</v>
      </c>
      <c r="X29" s="32">
        <v>50</v>
      </c>
      <c r="Y29" s="105">
        <v>55</v>
      </c>
      <c r="Z29" s="26"/>
      <c r="AA29" s="33">
        <v>50</v>
      </c>
      <c r="AB29" s="45">
        <f t="shared" si="1"/>
        <v>34.14386</v>
      </c>
      <c r="AC29" s="64">
        <f t="shared" si="2"/>
        <v>50</v>
      </c>
      <c r="AD29" s="45">
        <f t="shared" si="3"/>
        <v>34.14386</v>
      </c>
      <c r="AE29" s="26"/>
      <c r="AF29" s="26" t="s">
        <v>153</v>
      </c>
    </row>
    <row r="30" spans="1:32" ht="12.75">
      <c r="A30" s="26"/>
      <c r="B30" s="26">
        <v>2</v>
      </c>
      <c r="C30" s="26" t="s">
        <v>48</v>
      </c>
      <c r="D30" s="26" t="s">
        <v>46</v>
      </c>
      <c r="E30" s="26" t="s">
        <v>9</v>
      </c>
      <c r="F30" s="29">
        <v>82.5</v>
      </c>
      <c r="G30" s="137" t="s">
        <v>134</v>
      </c>
      <c r="H30" s="26" t="s">
        <v>0</v>
      </c>
      <c r="I30" s="26" t="s">
        <v>183</v>
      </c>
      <c r="J30" s="26" t="s">
        <v>76</v>
      </c>
      <c r="K30" s="27" t="s">
        <v>78</v>
      </c>
      <c r="L30" s="26" t="s">
        <v>77</v>
      </c>
      <c r="M30" s="86">
        <v>24198</v>
      </c>
      <c r="N30" s="124" t="s">
        <v>6</v>
      </c>
      <c r="O30" s="29">
        <v>82</v>
      </c>
      <c r="P30" s="45">
        <v>0.7829241000000001</v>
      </c>
      <c r="Q30" s="31"/>
      <c r="R30" s="32"/>
      <c r="S30" s="32"/>
      <c r="T30" s="26"/>
      <c r="U30" s="33"/>
      <c r="V30" s="45"/>
      <c r="W30" s="31">
        <v>47.5</v>
      </c>
      <c r="X30" s="32">
        <v>52.5</v>
      </c>
      <c r="Y30" s="32">
        <v>55</v>
      </c>
      <c r="Z30" s="26"/>
      <c r="AA30" s="33">
        <v>55</v>
      </c>
      <c r="AB30" s="45">
        <f t="shared" si="1"/>
        <v>43.06082550000001</v>
      </c>
      <c r="AC30" s="64">
        <f t="shared" si="2"/>
        <v>55</v>
      </c>
      <c r="AD30" s="45">
        <f t="shared" si="3"/>
        <v>43.06082550000001</v>
      </c>
      <c r="AE30" s="26"/>
      <c r="AF30" s="26"/>
    </row>
    <row r="31" spans="1:32" ht="12.75">
      <c r="A31" s="26"/>
      <c r="B31" s="26">
        <v>1</v>
      </c>
      <c r="C31" s="26" t="s">
        <v>48</v>
      </c>
      <c r="D31" s="26" t="s">
        <v>46</v>
      </c>
      <c r="E31" s="26" t="s">
        <v>9</v>
      </c>
      <c r="F31" s="29">
        <v>82.5</v>
      </c>
      <c r="G31" s="137" t="s">
        <v>184</v>
      </c>
      <c r="H31" s="26" t="s">
        <v>0</v>
      </c>
      <c r="I31" s="26" t="s">
        <v>95</v>
      </c>
      <c r="J31" s="26" t="s">
        <v>76</v>
      </c>
      <c r="K31" s="27" t="s">
        <v>78</v>
      </c>
      <c r="L31" s="26" t="s">
        <v>77</v>
      </c>
      <c r="M31" s="28">
        <v>24157</v>
      </c>
      <c r="N31" s="124" t="s">
        <v>6</v>
      </c>
      <c r="O31" s="29">
        <v>78</v>
      </c>
      <c r="P31" s="45">
        <v>0.7989072000000002</v>
      </c>
      <c r="Q31" s="31"/>
      <c r="R31" s="32"/>
      <c r="S31" s="32"/>
      <c r="T31" s="26"/>
      <c r="U31" s="33"/>
      <c r="V31" s="45"/>
      <c r="W31" s="31">
        <v>50</v>
      </c>
      <c r="X31" s="32">
        <v>55</v>
      </c>
      <c r="Y31" s="32">
        <v>57.5</v>
      </c>
      <c r="Z31" s="26"/>
      <c r="AA31" s="33">
        <v>57.5</v>
      </c>
      <c r="AB31" s="45">
        <f t="shared" si="1"/>
        <v>45.93716400000001</v>
      </c>
      <c r="AC31" s="64">
        <f t="shared" si="2"/>
        <v>57.5</v>
      </c>
      <c r="AD31" s="45">
        <f t="shared" si="3"/>
        <v>45.93716400000001</v>
      </c>
      <c r="AE31" s="26"/>
      <c r="AF31" s="26"/>
    </row>
    <row r="32" spans="1:32" ht="12.75">
      <c r="A32" s="26"/>
      <c r="B32" s="26">
        <v>1</v>
      </c>
      <c r="C32" s="26" t="s">
        <v>48</v>
      </c>
      <c r="D32" s="26" t="s">
        <v>46</v>
      </c>
      <c r="E32" s="26" t="s">
        <v>9</v>
      </c>
      <c r="F32" s="29">
        <v>82.5</v>
      </c>
      <c r="G32" s="137" t="s">
        <v>136</v>
      </c>
      <c r="H32" s="26" t="s">
        <v>0</v>
      </c>
      <c r="I32" s="26" t="s">
        <v>110</v>
      </c>
      <c r="J32" s="26" t="s">
        <v>76</v>
      </c>
      <c r="K32" s="27" t="s">
        <v>78</v>
      </c>
      <c r="L32" s="26" t="s">
        <v>77</v>
      </c>
      <c r="M32" s="86">
        <v>33819</v>
      </c>
      <c r="N32" s="124" t="s">
        <v>39</v>
      </c>
      <c r="O32" s="29">
        <v>77</v>
      </c>
      <c r="P32" s="45">
        <v>0.6511</v>
      </c>
      <c r="Q32" s="31"/>
      <c r="R32" s="32"/>
      <c r="S32" s="32"/>
      <c r="T32" s="26"/>
      <c r="U32" s="33"/>
      <c r="V32" s="45"/>
      <c r="W32" s="106">
        <v>50</v>
      </c>
      <c r="X32" s="32">
        <v>50</v>
      </c>
      <c r="Y32" s="32" t="s">
        <v>202</v>
      </c>
      <c r="Z32" s="26"/>
      <c r="AA32" s="33">
        <v>50</v>
      </c>
      <c r="AB32" s="45">
        <f t="shared" si="1"/>
        <v>32.555</v>
      </c>
      <c r="AC32" s="64">
        <f t="shared" si="2"/>
        <v>50</v>
      </c>
      <c r="AD32" s="45">
        <f t="shared" si="3"/>
        <v>32.555</v>
      </c>
      <c r="AE32" s="26"/>
      <c r="AF32" s="26" t="s">
        <v>153</v>
      </c>
    </row>
    <row r="33" spans="1:32" ht="12.75">
      <c r="A33" s="26"/>
      <c r="B33" s="26">
        <v>1</v>
      </c>
      <c r="C33" s="26" t="s">
        <v>48</v>
      </c>
      <c r="D33" s="26" t="s">
        <v>46</v>
      </c>
      <c r="E33" s="26" t="s">
        <v>9</v>
      </c>
      <c r="F33" s="29">
        <v>90</v>
      </c>
      <c r="G33" s="137" t="s">
        <v>182</v>
      </c>
      <c r="H33" s="26" t="s">
        <v>0</v>
      </c>
      <c r="I33" s="26" t="s">
        <v>90</v>
      </c>
      <c r="J33" s="26" t="s">
        <v>76</v>
      </c>
      <c r="K33" s="27" t="s">
        <v>78</v>
      </c>
      <c r="L33" s="26" t="s">
        <v>77</v>
      </c>
      <c r="M33" s="28">
        <v>33008</v>
      </c>
      <c r="N33" s="124" t="s">
        <v>39</v>
      </c>
      <c r="O33" s="29">
        <v>85</v>
      </c>
      <c r="P33" s="45">
        <v>0.6069</v>
      </c>
      <c r="Q33" s="31"/>
      <c r="R33" s="32"/>
      <c r="S33" s="32"/>
      <c r="T33" s="26"/>
      <c r="U33" s="33"/>
      <c r="V33" s="45"/>
      <c r="W33" s="31">
        <v>57.5</v>
      </c>
      <c r="X33" s="32">
        <v>65</v>
      </c>
      <c r="Y33" s="32">
        <v>67.5</v>
      </c>
      <c r="Z33" s="26"/>
      <c r="AA33" s="33">
        <v>67.5</v>
      </c>
      <c r="AB33" s="45">
        <f t="shared" si="1"/>
        <v>40.96575</v>
      </c>
      <c r="AC33" s="64">
        <f t="shared" si="2"/>
        <v>67.5</v>
      </c>
      <c r="AD33" s="45">
        <f t="shared" si="3"/>
        <v>40.96575</v>
      </c>
      <c r="AE33" s="26"/>
      <c r="AF33" s="26" t="s">
        <v>150</v>
      </c>
    </row>
    <row r="34" spans="1:32" ht="12.75">
      <c r="A34" s="26"/>
      <c r="B34" s="26">
        <v>1</v>
      </c>
      <c r="C34" s="26" t="s">
        <v>48</v>
      </c>
      <c r="D34" s="26" t="s">
        <v>46</v>
      </c>
      <c r="E34" s="26" t="s">
        <v>9</v>
      </c>
      <c r="F34" s="29">
        <v>90</v>
      </c>
      <c r="G34" s="137" t="s">
        <v>88</v>
      </c>
      <c r="H34" s="26" t="s">
        <v>0</v>
      </c>
      <c r="I34" s="26" t="s">
        <v>90</v>
      </c>
      <c r="J34" s="26" t="s">
        <v>76</v>
      </c>
      <c r="K34" s="27" t="s">
        <v>78</v>
      </c>
      <c r="L34" s="26" t="s">
        <v>77</v>
      </c>
      <c r="M34" s="28">
        <v>18942</v>
      </c>
      <c r="N34" s="124" t="s">
        <v>7</v>
      </c>
      <c r="O34" s="29">
        <v>89.3</v>
      </c>
      <c r="P34" s="45">
        <v>1.1820809999999997</v>
      </c>
      <c r="Q34" s="31"/>
      <c r="R34" s="32"/>
      <c r="S34" s="32"/>
      <c r="T34" s="26"/>
      <c r="U34" s="33"/>
      <c r="V34" s="45"/>
      <c r="W34" s="31">
        <v>42.5</v>
      </c>
      <c r="X34" s="32">
        <v>45</v>
      </c>
      <c r="Y34" s="32">
        <v>47.5</v>
      </c>
      <c r="Z34" s="26"/>
      <c r="AA34" s="33">
        <v>47.5</v>
      </c>
      <c r="AB34" s="45">
        <f t="shared" si="1"/>
        <v>56.14884749999999</v>
      </c>
      <c r="AC34" s="64">
        <f t="shared" si="2"/>
        <v>47.5</v>
      </c>
      <c r="AD34" s="45">
        <f t="shared" si="3"/>
        <v>56.14884749999999</v>
      </c>
      <c r="AE34" s="26"/>
      <c r="AF34" s="26" t="s">
        <v>150</v>
      </c>
    </row>
    <row r="35" spans="1:32" ht="12.75">
      <c r="A35" s="26"/>
      <c r="B35" s="26">
        <v>1</v>
      </c>
      <c r="C35" s="26" t="s">
        <v>48</v>
      </c>
      <c r="D35" s="26" t="s">
        <v>46</v>
      </c>
      <c r="E35" s="26" t="s">
        <v>9</v>
      </c>
      <c r="F35" s="29">
        <v>90</v>
      </c>
      <c r="G35" s="137" t="s">
        <v>121</v>
      </c>
      <c r="H35" s="26" t="s">
        <v>0</v>
      </c>
      <c r="I35" s="26" t="s">
        <v>110</v>
      </c>
      <c r="J35" s="26" t="s">
        <v>76</v>
      </c>
      <c r="K35" s="27" t="s">
        <v>78</v>
      </c>
      <c r="L35" s="26" t="s">
        <v>77</v>
      </c>
      <c r="M35" s="86">
        <v>35981</v>
      </c>
      <c r="N35" s="124" t="s">
        <v>53</v>
      </c>
      <c r="O35" s="29">
        <v>90</v>
      </c>
      <c r="P35" s="45">
        <v>0.5853</v>
      </c>
      <c r="Q35" s="31"/>
      <c r="R35" s="32"/>
      <c r="S35" s="32"/>
      <c r="T35" s="26"/>
      <c r="U35" s="33"/>
      <c r="V35" s="45"/>
      <c r="W35" s="31">
        <v>47.5</v>
      </c>
      <c r="X35" s="32">
        <v>55</v>
      </c>
      <c r="Y35" s="105">
        <v>57.5</v>
      </c>
      <c r="Z35" s="26"/>
      <c r="AA35" s="33">
        <v>55</v>
      </c>
      <c r="AB35" s="45">
        <f t="shared" si="1"/>
        <v>32.191500000000005</v>
      </c>
      <c r="AC35" s="64">
        <f t="shared" si="2"/>
        <v>55</v>
      </c>
      <c r="AD35" s="45">
        <f t="shared" si="3"/>
        <v>32.191500000000005</v>
      </c>
      <c r="AE35" s="26"/>
      <c r="AF35" s="26"/>
    </row>
    <row r="36" spans="1:32" ht="12.75">
      <c r="A36" s="26"/>
      <c r="B36" s="26">
        <v>1</v>
      </c>
      <c r="C36" s="26" t="s">
        <v>48</v>
      </c>
      <c r="D36" s="26" t="s">
        <v>46</v>
      </c>
      <c r="E36" s="26" t="s">
        <v>9</v>
      </c>
      <c r="F36" s="29">
        <v>90</v>
      </c>
      <c r="G36" s="137" t="s">
        <v>137</v>
      </c>
      <c r="H36" s="26" t="s">
        <v>0</v>
      </c>
      <c r="I36" s="34" t="s">
        <v>95</v>
      </c>
      <c r="J36" s="26" t="s">
        <v>76</v>
      </c>
      <c r="K36" s="27" t="s">
        <v>78</v>
      </c>
      <c r="L36" s="26" t="s">
        <v>77</v>
      </c>
      <c r="M36" s="86">
        <v>27879</v>
      </c>
      <c r="N36" s="124" t="s">
        <v>5</v>
      </c>
      <c r="O36" s="29">
        <v>88.5</v>
      </c>
      <c r="P36" s="45">
        <v>0.5967226</v>
      </c>
      <c r="Q36" s="31"/>
      <c r="R36" s="32"/>
      <c r="S36" s="32"/>
      <c r="T36" s="26"/>
      <c r="U36" s="33"/>
      <c r="V36" s="45"/>
      <c r="W36" s="31">
        <v>55</v>
      </c>
      <c r="X36" s="32">
        <v>57.5</v>
      </c>
      <c r="Y36" s="32">
        <v>60</v>
      </c>
      <c r="Z36" s="26"/>
      <c r="AA36" s="33">
        <v>60</v>
      </c>
      <c r="AB36" s="45">
        <f t="shared" si="1"/>
        <v>35.803356</v>
      </c>
      <c r="AC36" s="64">
        <f t="shared" si="2"/>
        <v>60</v>
      </c>
      <c r="AD36" s="45">
        <f t="shared" si="3"/>
        <v>35.803356</v>
      </c>
      <c r="AE36" s="26"/>
      <c r="AF36" s="26" t="s">
        <v>177</v>
      </c>
    </row>
    <row r="37" spans="1:32" ht="12.75">
      <c r="A37" s="26"/>
      <c r="B37" s="26">
        <v>1</v>
      </c>
      <c r="C37" s="26" t="s">
        <v>48</v>
      </c>
      <c r="D37" s="26" t="s">
        <v>46</v>
      </c>
      <c r="E37" s="26" t="s">
        <v>9</v>
      </c>
      <c r="F37" s="29">
        <v>100</v>
      </c>
      <c r="G37" s="137" t="s">
        <v>96</v>
      </c>
      <c r="H37" s="26" t="s">
        <v>0</v>
      </c>
      <c r="I37" s="26" t="s">
        <v>90</v>
      </c>
      <c r="J37" s="26" t="s">
        <v>76</v>
      </c>
      <c r="K37" s="27" t="s">
        <v>78</v>
      </c>
      <c r="L37" s="26" t="s">
        <v>77</v>
      </c>
      <c r="M37" s="86">
        <v>22683</v>
      </c>
      <c r="N37" s="124" t="s">
        <v>6</v>
      </c>
      <c r="O37" s="29">
        <v>99.1</v>
      </c>
      <c r="P37" s="45">
        <v>0.795509</v>
      </c>
      <c r="Q37" s="31"/>
      <c r="R37" s="32"/>
      <c r="S37" s="32"/>
      <c r="T37" s="26"/>
      <c r="U37" s="33"/>
      <c r="V37" s="45"/>
      <c r="W37" s="31">
        <v>50</v>
      </c>
      <c r="X37" s="32">
        <v>55</v>
      </c>
      <c r="Y37" s="32">
        <v>60</v>
      </c>
      <c r="Z37" s="26"/>
      <c r="AA37" s="33">
        <v>60</v>
      </c>
      <c r="AB37" s="45">
        <f t="shared" si="1"/>
        <v>47.730540000000005</v>
      </c>
      <c r="AC37" s="64">
        <f t="shared" si="2"/>
        <v>60</v>
      </c>
      <c r="AD37" s="45">
        <f t="shared" si="3"/>
        <v>47.730540000000005</v>
      </c>
      <c r="AE37" s="26"/>
      <c r="AF37" s="26" t="s">
        <v>150</v>
      </c>
    </row>
    <row r="38" spans="1:32" ht="12.75">
      <c r="A38" s="26"/>
      <c r="B38" s="26">
        <v>1</v>
      </c>
      <c r="C38" s="26" t="s">
        <v>48</v>
      </c>
      <c r="D38" s="26" t="s">
        <v>46</v>
      </c>
      <c r="E38" s="26" t="s">
        <v>9</v>
      </c>
      <c r="F38" s="29">
        <v>100</v>
      </c>
      <c r="G38" s="137" t="s">
        <v>133</v>
      </c>
      <c r="H38" s="26" t="s">
        <v>0</v>
      </c>
      <c r="I38" s="26" t="s">
        <v>110</v>
      </c>
      <c r="J38" s="26" t="s">
        <v>76</v>
      </c>
      <c r="K38" s="27" t="s">
        <v>78</v>
      </c>
      <c r="L38" s="26" t="s">
        <v>77</v>
      </c>
      <c r="M38" s="86">
        <v>27248</v>
      </c>
      <c r="N38" s="124" t="s">
        <v>5</v>
      </c>
      <c r="O38" s="29">
        <v>94.6</v>
      </c>
      <c r="P38" s="45">
        <v>0.5867421</v>
      </c>
      <c r="Q38" s="31"/>
      <c r="R38" s="32"/>
      <c r="S38" s="32"/>
      <c r="T38" s="26"/>
      <c r="U38" s="33"/>
      <c r="V38" s="45"/>
      <c r="W38" s="31">
        <v>55</v>
      </c>
      <c r="X38" s="32">
        <v>60</v>
      </c>
      <c r="Y38" s="32">
        <v>65</v>
      </c>
      <c r="Z38" s="26"/>
      <c r="AA38" s="33">
        <v>65</v>
      </c>
      <c r="AB38" s="45">
        <f t="shared" si="1"/>
        <v>38.138236500000005</v>
      </c>
      <c r="AC38" s="64">
        <f t="shared" si="2"/>
        <v>65</v>
      </c>
      <c r="AD38" s="45">
        <f t="shared" si="3"/>
        <v>38.138236500000005</v>
      </c>
      <c r="AE38" s="26"/>
      <c r="AF38" s="26" t="s">
        <v>153</v>
      </c>
    </row>
    <row r="39" spans="1:32" ht="12.75">
      <c r="A39" s="26"/>
      <c r="B39" s="26">
        <v>1</v>
      </c>
      <c r="C39" s="26" t="s">
        <v>48</v>
      </c>
      <c r="D39" s="26" t="s">
        <v>46</v>
      </c>
      <c r="E39" s="26" t="s">
        <v>9</v>
      </c>
      <c r="F39" s="29">
        <v>100</v>
      </c>
      <c r="G39" s="137" t="s">
        <v>98</v>
      </c>
      <c r="H39" s="26" t="s">
        <v>0</v>
      </c>
      <c r="I39" s="26" t="s">
        <v>95</v>
      </c>
      <c r="J39" s="26" t="s">
        <v>76</v>
      </c>
      <c r="K39" s="27" t="s">
        <v>78</v>
      </c>
      <c r="L39" s="26" t="s">
        <v>77</v>
      </c>
      <c r="M39" s="86">
        <v>28816</v>
      </c>
      <c r="N39" s="124" t="s">
        <v>39</v>
      </c>
      <c r="O39" s="29">
        <v>98</v>
      </c>
      <c r="P39" s="45">
        <v>0.5591</v>
      </c>
      <c r="Q39" s="31"/>
      <c r="R39" s="32"/>
      <c r="S39" s="32"/>
      <c r="T39" s="26"/>
      <c r="U39" s="33"/>
      <c r="V39" s="45"/>
      <c r="W39" s="31">
        <v>62.5</v>
      </c>
      <c r="X39" s="32">
        <v>67.5</v>
      </c>
      <c r="Y39" s="32">
        <v>70</v>
      </c>
      <c r="Z39" s="26"/>
      <c r="AA39" s="33">
        <v>70</v>
      </c>
      <c r="AB39" s="45">
        <f t="shared" si="1"/>
        <v>39.137</v>
      </c>
      <c r="AC39" s="64">
        <f t="shared" si="2"/>
        <v>70</v>
      </c>
      <c r="AD39" s="45">
        <f t="shared" si="3"/>
        <v>39.137</v>
      </c>
      <c r="AE39" s="26"/>
      <c r="AF39" s="26" t="s">
        <v>177</v>
      </c>
    </row>
    <row r="40" spans="1:32" ht="12.75">
      <c r="A40" s="26"/>
      <c r="B40" s="26">
        <v>2</v>
      </c>
      <c r="C40" s="26" t="s">
        <v>48</v>
      </c>
      <c r="D40" s="26" t="s">
        <v>46</v>
      </c>
      <c r="E40" s="26" t="s">
        <v>9</v>
      </c>
      <c r="F40" s="29">
        <v>100</v>
      </c>
      <c r="G40" s="137" t="s">
        <v>158</v>
      </c>
      <c r="H40" s="26" t="s">
        <v>0</v>
      </c>
      <c r="I40" s="26" t="s">
        <v>90</v>
      </c>
      <c r="J40" s="26" t="s">
        <v>76</v>
      </c>
      <c r="K40" s="27" t="s">
        <v>78</v>
      </c>
      <c r="L40" s="26" t="s">
        <v>77</v>
      </c>
      <c r="M40" s="28">
        <v>32707</v>
      </c>
      <c r="N40" s="124" t="s">
        <v>39</v>
      </c>
      <c r="O40" s="29">
        <v>100</v>
      </c>
      <c r="P40" s="45">
        <v>0.554</v>
      </c>
      <c r="Q40" s="31"/>
      <c r="R40" s="32"/>
      <c r="S40" s="32"/>
      <c r="T40" s="26"/>
      <c r="U40" s="33"/>
      <c r="V40" s="45"/>
      <c r="W40" s="31">
        <v>67.5</v>
      </c>
      <c r="X40" s="32">
        <v>70</v>
      </c>
      <c r="Y40" s="105">
        <v>72.5</v>
      </c>
      <c r="Z40" s="26"/>
      <c r="AA40" s="33">
        <v>70</v>
      </c>
      <c r="AB40" s="45">
        <f t="shared" si="1"/>
        <v>38.78</v>
      </c>
      <c r="AC40" s="64">
        <f t="shared" si="2"/>
        <v>70</v>
      </c>
      <c r="AD40" s="45">
        <f t="shared" si="3"/>
        <v>38.78</v>
      </c>
      <c r="AE40" s="26"/>
      <c r="AF40" s="26" t="s">
        <v>150</v>
      </c>
    </row>
    <row r="41" spans="1:32" ht="12.75">
      <c r="A41" s="26"/>
      <c r="B41" s="26">
        <v>1</v>
      </c>
      <c r="C41" s="26" t="s">
        <v>48</v>
      </c>
      <c r="D41" s="26" t="s">
        <v>46</v>
      </c>
      <c r="E41" s="26" t="s">
        <v>9</v>
      </c>
      <c r="F41" s="29">
        <v>110</v>
      </c>
      <c r="G41" s="137" t="s">
        <v>205</v>
      </c>
      <c r="H41" s="26" t="s">
        <v>0</v>
      </c>
      <c r="I41" s="26" t="s">
        <v>110</v>
      </c>
      <c r="J41" s="26" t="s">
        <v>76</v>
      </c>
      <c r="K41" s="27" t="s">
        <v>78</v>
      </c>
      <c r="L41" s="26" t="s">
        <v>77</v>
      </c>
      <c r="M41" s="28">
        <v>20943</v>
      </c>
      <c r="N41" s="124" t="s">
        <v>7</v>
      </c>
      <c r="O41" s="29">
        <v>108</v>
      </c>
      <c r="P41" s="45">
        <v>0.91647</v>
      </c>
      <c r="Q41" s="31"/>
      <c r="R41" s="32"/>
      <c r="S41" s="32"/>
      <c r="T41" s="26"/>
      <c r="U41" s="33"/>
      <c r="V41" s="45"/>
      <c r="W41" s="106">
        <v>65</v>
      </c>
      <c r="X41" s="32">
        <v>70</v>
      </c>
      <c r="Y41" s="77">
        <v>75</v>
      </c>
      <c r="Z41" s="26"/>
      <c r="AA41" s="33">
        <v>70</v>
      </c>
      <c r="AB41" s="45">
        <f t="shared" si="1"/>
        <v>64.1529</v>
      </c>
      <c r="AC41" s="64">
        <f t="shared" si="2"/>
        <v>70</v>
      </c>
      <c r="AD41" s="45">
        <f t="shared" si="3"/>
        <v>64.1529</v>
      </c>
      <c r="AE41" s="26"/>
      <c r="AF41" s="26" t="s">
        <v>153</v>
      </c>
    </row>
    <row r="42" spans="1:32" ht="12.75">
      <c r="A42" s="26"/>
      <c r="B42" s="26">
        <v>1</v>
      </c>
      <c r="C42" s="26" t="s">
        <v>44</v>
      </c>
      <c r="D42" s="26" t="s">
        <v>46</v>
      </c>
      <c r="E42" s="26" t="s">
        <v>9</v>
      </c>
      <c r="F42" s="29">
        <v>100</v>
      </c>
      <c r="G42" s="137" t="s">
        <v>132</v>
      </c>
      <c r="H42" s="26" t="s">
        <v>0</v>
      </c>
      <c r="I42" s="26" t="s">
        <v>110</v>
      </c>
      <c r="J42" s="26" t="s">
        <v>76</v>
      </c>
      <c r="K42" s="27" t="s">
        <v>78</v>
      </c>
      <c r="L42" s="26" t="s">
        <v>77</v>
      </c>
      <c r="M42" s="86">
        <v>25685</v>
      </c>
      <c r="N42" s="124" t="s">
        <v>5</v>
      </c>
      <c r="O42" s="29">
        <v>99.6</v>
      </c>
      <c r="P42" s="45">
        <v>0.619935</v>
      </c>
      <c r="Q42" s="31"/>
      <c r="R42" s="32"/>
      <c r="S42" s="32"/>
      <c r="T42" s="26"/>
      <c r="U42" s="33"/>
      <c r="V42" s="45"/>
      <c r="W42" s="31">
        <v>65</v>
      </c>
      <c r="X42" s="32">
        <v>70</v>
      </c>
      <c r="Y42" s="32">
        <v>75</v>
      </c>
      <c r="Z42" s="26"/>
      <c r="AA42" s="33">
        <v>75</v>
      </c>
      <c r="AB42" s="45">
        <f t="shared" si="1"/>
        <v>46.495125</v>
      </c>
      <c r="AC42" s="64">
        <f t="shared" si="2"/>
        <v>75</v>
      </c>
      <c r="AD42" s="45">
        <f t="shared" si="3"/>
        <v>46.495125</v>
      </c>
      <c r="AE42" s="26"/>
      <c r="AF42" s="26" t="s">
        <v>153</v>
      </c>
    </row>
  </sheetData>
  <sheetProtection/>
  <mergeCells count="2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E3:AE4"/>
    <mergeCell ref="AF3:AF4"/>
    <mergeCell ref="M3:M4"/>
    <mergeCell ref="N3:N4"/>
    <mergeCell ref="O3:O4"/>
    <mergeCell ref="P3:P4"/>
    <mergeCell ref="Q3:T3"/>
    <mergeCell ref="W3:Z3"/>
  </mergeCells>
  <conditionalFormatting sqref="Q5:V42">
    <cfRule type="cellIs" priority="1" dxfId="0" operator="equal" stopIfTrue="1">
      <formula>"$E$30=""Жим лёжа"""</formula>
    </cfRule>
  </conditionalFormatting>
  <dataValidations count="5">
    <dataValidation type="list" allowBlank="1" showInputMessage="1" showErrorMessage="1" sqref="H5:H42">
      <formula1>$H$2:$H$2</formula1>
    </dataValidation>
    <dataValidation type="list" allowBlank="1" showInputMessage="1" showErrorMessage="1" sqref="F5:F42">
      <formula1>$F$2:$F$2</formula1>
    </dataValidation>
    <dataValidation type="list" allowBlank="1" showInputMessage="1" showErrorMessage="1" sqref="D5:D42">
      <formula1>$D$2:$D$2</formula1>
    </dataValidation>
    <dataValidation type="list" allowBlank="1" showInputMessage="1" showErrorMessage="1" sqref="C5:C42">
      <formula1>$C$2:$C$2</formula1>
    </dataValidation>
    <dataValidation type="list" allowBlank="1" showInputMessage="1" showErrorMessage="1" sqref="E5:E42">
      <formula1>$E$2:$E$2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2018-09-30T17:33:44Z</cp:lastPrinted>
  <dcterms:created xsi:type="dcterms:W3CDTF">2010-12-17T08:17:08Z</dcterms:created>
  <dcterms:modified xsi:type="dcterms:W3CDTF">2018-11-30T15:45:32Z</dcterms:modified>
  <cp:category/>
  <cp:version/>
  <cp:contentType/>
  <cp:contentStatus/>
</cp:coreProperties>
</file>